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PARTIDO\STR-GNERAL\Transferencia\03_MANUALES\Manual Evaluación Subunidad de Riego\"/>
    </mc:Choice>
  </mc:AlternateContent>
  <xr:revisionPtr revIDLastSave="0" documentId="13_ncr:1_{BDB5C3D1-8DB6-4238-9B76-E3E9A38B4EE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atos de Parcela" sheetId="1" r:id="rId1"/>
    <sheet name="Evaluación del Riego" sheetId="3" r:id="rId2"/>
    <sheet name="Resultados de la Evaluación" sheetId="4" r:id="rId3"/>
  </sheets>
  <definedNames>
    <definedName name="_xlnm._FilterDatabase" localSheetId="1" hidden="1">'Evaluación del Riego'!$Q$1:$Q$26</definedName>
    <definedName name="_xlnm.Extract" localSheetId="1">'Evaluación del Riego'!$Q$31</definedName>
    <definedName name="_xlnm.Criteria" localSheetId="1">'Evaluación del Riego'!$P$28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3" l="1"/>
  <c r="F10" i="4"/>
  <c r="C34" i="3" l="1"/>
  <c r="W34" i="3" s="1"/>
  <c r="D34" i="3"/>
  <c r="O34" i="3" s="1"/>
  <c r="E34" i="3"/>
  <c r="O50" i="3" s="1"/>
  <c r="F34" i="3"/>
  <c r="O66" i="3" s="1"/>
  <c r="C42" i="3"/>
  <c r="W42" i="3" s="1"/>
  <c r="D42" i="3"/>
  <c r="E42" i="3"/>
  <c r="O58" i="3" s="1"/>
  <c r="F42" i="3"/>
  <c r="O74" i="3" s="1"/>
  <c r="C45" i="3"/>
  <c r="W45" i="3" s="1"/>
  <c r="D45" i="3"/>
  <c r="E45" i="3"/>
  <c r="O61" i="3" s="1"/>
  <c r="F45" i="3"/>
  <c r="O77" i="3" s="1"/>
  <c r="F11" i="4"/>
  <c r="O115" i="3"/>
  <c r="O119" i="3"/>
  <c r="O123" i="3"/>
  <c r="O127" i="3"/>
  <c r="O111" i="3"/>
  <c r="O97" i="3"/>
  <c r="O104" i="3"/>
  <c r="O108" i="3"/>
  <c r="O109" i="3"/>
  <c r="O94" i="3"/>
  <c r="O93" i="3"/>
  <c r="O90" i="3"/>
  <c r="O89" i="3"/>
  <c r="O85" i="3"/>
  <c r="O81" i="3"/>
  <c r="O69" i="3"/>
  <c r="O62" i="3"/>
  <c r="O53" i="3"/>
  <c r="O45" i="3"/>
  <c r="O42" i="3"/>
  <c r="D35" i="3"/>
  <c r="O35" i="3" s="1"/>
  <c r="E35" i="3"/>
  <c r="O51" i="3" s="1"/>
  <c r="F35" i="3"/>
  <c r="O67" i="3" s="1"/>
  <c r="I47" i="3"/>
  <c r="H47" i="3"/>
  <c r="G47" i="3"/>
  <c r="O95" i="3" s="1"/>
  <c r="F47" i="3"/>
  <c r="O79" i="3" s="1"/>
  <c r="E47" i="3"/>
  <c r="O63" i="3" s="1"/>
  <c r="D47" i="3"/>
  <c r="O47" i="3" s="1"/>
  <c r="I46" i="3"/>
  <c r="O126" i="3" s="1"/>
  <c r="H46" i="3"/>
  <c r="O110" i="3" s="1"/>
  <c r="G46" i="3"/>
  <c r="F46" i="3"/>
  <c r="O78" i="3" s="1"/>
  <c r="E46" i="3"/>
  <c r="D46" i="3"/>
  <c r="O46" i="3" s="1"/>
  <c r="I45" i="3"/>
  <c r="O125" i="3" s="1"/>
  <c r="H45" i="3"/>
  <c r="G45" i="3"/>
  <c r="I44" i="3"/>
  <c r="O124" i="3" s="1"/>
  <c r="H44" i="3"/>
  <c r="G44" i="3"/>
  <c r="O92" i="3" s="1"/>
  <c r="F44" i="3"/>
  <c r="O76" i="3" s="1"/>
  <c r="E44" i="3"/>
  <c r="O60" i="3" s="1"/>
  <c r="D44" i="3"/>
  <c r="O44" i="3" s="1"/>
  <c r="I43" i="3"/>
  <c r="H43" i="3"/>
  <c r="O107" i="3" s="1"/>
  <c r="G43" i="3"/>
  <c r="O91" i="3" s="1"/>
  <c r="F43" i="3"/>
  <c r="O75" i="3" s="1"/>
  <c r="E43" i="3"/>
  <c r="O59" i="3" s="1"/>
  <c r="D43" i="3"/>
  <c r="O43" i="3" s="1"/>
  <c r="I42" i="3"/>
  <c r="O122" i="3" s="1"/>
  <c r="H42" i="3"/>
  <c r="O106" i="3" s="1"/>
  <c r="G42" i="3"/>
  <c r="I41" i="3"/>
  <c r="O121" i="3" s="1"/>
  <c r="H41" i="3"/>
  <c r="O105" i="3" s="1"/>
  <c r="G41" i="3"/>
  <c r="F41" i="3"/>
  <c r="O73" i="3" s="1"/>
  <c r="E41" i="3"/>
  <c r="O57" i="3" s="1"/>
  <c r="D41" i="3"/>
  <c r="O41" i="3" s="1"/>
  <c r="I40" i="3"/>
  <c r="O120" i="3" s="1"/>
  <c r="H40" i="3"/>
  <c r="G40" i="3"/>
  <c r="O88" i="3" s="1"/>
  <c r="F40" i="3"/>
  <c r="O72" i="3" s="1"/>
  <c r="E40" i="3"/>
  <c r="O56" i="3" s="1"/>
  <c r="D40" i="3"/>
  <c r="O40" i="3" s="1"/>
  <c r="I39" i="3"/>
  <c r="H39" i="3"/>
  <c r="O103" i="3" s="1"/>
  <c r="G39" i="3"/>
  <c r="O87" i="3" s="1"/>
  <c r="F39" i="3"/>
  <c r="O71" i="3" s="1"/>
  <c r="E39" i="3"/>
  <c r="O55" i="3" s="1"/>
  <c r="D39" i="3"/>
  <c r="O39" i="3" s="1"/>
  <c r="I38" i="3"/>
  <c r="O118" i="3" s="1"/>
  <c r="H38" i="3"/>
  <c r="O102" i="3" s="1"/>
  <c r="G38" i="3"/>
  <c r="O86" i="3" s="1"/>
  <c r="F38" i="3"/>
  <c r="O70" i="3" s="1"/>
  <c r="E38" i="3"/>
  <c r="O54" i="3" s="1"/>
  <c r="D38" i="3"/>
  <c r="O38" i="3" s="1"/>
  <c r="I37" i="3"/>
  <c r="O117" i="3" s="1"/>
  <c r="H37" i="3"/>
  <c r="O101" i="3" s="1"/>
  <c r="G37" i="3"/>
  <c r="F37" i="3"/>
  <c r="E37" i="3"/>
  <c r="D37" i="3"/>
  <c r="O37" i="3" s="1"/>
  <c r="I36" i="3"/>
  <c r="O116" i="3" s="1"/>
  <c r="H36" i="3"/>
  <c r="O100" i="3" s="1"/>
  <c r="G36" i="3"/>
  <c r="O84" i="3" s="1"/>
  <c r="F36" i="3"/>
  <c r="O68" i="3" s="1"/>
  <c r="E36" i="3"/>
  <c r="O52" i="3" s="1"/>
  <c r="D36" i="3"/>
  <c r="O36" i="3" s="1"/>
  <c r="I35" i="3"/>
  <c r="H35" i="3"/>
  <c r="O99" i="3" s="1"/>
  <c r="G35" i="3"/>
  <c r="O83" i="3" s="1"/>
  <c r="I34" i="3"/>
  <c r="O114" i="3" s="1"/>
  <c r="H34" i="3"/>
  <c r="O98" i="3" s="1"/>
  <c r="G34" i="3"/>
  <c r="O82" i="3" s="1"/>
  <c r="I33" i="3"/>
  <c r="O113" i="3" s="1"/>
  <c r="H33" i="3"/>
  <c r="G33" i="3"/>
  <c r="F33" i="3"/>
  <c r="O65" i="3" s="1"/>
  <c r="E33" i="3"/>
  <c r="O49" i="3" s="1"/>
  <c r="O33" i="3"/>
  <c r="I32" i="3"/>
  <c r="O112" i="3" s="1"/>
  <c r="G32" i="3"/>
  <c r="O80" i="3" s="1"/>
  <c r="H32" i="3"/>
  <c r="O96" i="3" s="1"/>
  <c r="F32" i="3"/>
  <c r="O64" i="3" s="1"/>
  <c r="E32" i="3"/>
  <c r="O48" i="3" s="1"/>
  <c r="D32" i="3"/>
  <c r="O32" i="3" s="1"/>
  <c r="C47" i="3"/>
  <c r="W47" i="3" s="1"/>
  <c r="C46" i="3"/>
  <c r="W46" i="3" s="1"/>
  <c r="C44" i="3"/>
  <c r="W44" i="3" s="1"/>
  <c r="C43" i="3"/>
  <c r="W43" i="3" s="1"/>
  <c r="C41" i="3"/>
  <c r="W41" i="3" s="1"/>
  <c r="C40" i="3"/>
  <c r="W40" i="3" s="1"/>
  <c r="C39" i="3"/>
  <c r="W39" i="3" s="1"/>
  <c r="C38" i="3"/>
  <c r="W38" i="3" s="1"/>
  <c r="C37" i="3"/>
  <c r="W37" i="3" s="1"/>
  <c r="C36" i="3"/>
  <c r="W36" i="3" s="1"/>
  <c r="C35" i="3"/>
  <c r="W35" i="3" s="1"/>
  <c r="C33" i="3"/>
  <c r="W33" i="3" s="1"/>
  <c r="C32" i="3"/>
  <c r="W32" i="3" s="1"/>
  <c r="X40" i="3" l="1"/>
  <c r="X45" i="3"/>
  <c r="X41" i="3"/>
  <c r="X37" i="3"/>
  <c r="X33" i="3"/>
  <c r="X46" i="3"/>
  <c r="X42" i="3"/>
  <c r="X38" i="3"/>
  <c r="X34" i="3"/>
  <c r="X47" i="3"/>
  <c r="X43" i="3"/>
  <c r="X39" i="3"/>
  <c r="X35" i="3"/>
  <c r="X44" i="3"/>
  <c r="X36" i="3"/>
  <c r="X32" i="3"/>
  <c r="P34" i="3"/>
  <c r="P38" i="3"/>
  <c r="P42" i="3"/>
  <c r="P46" i="3"/>
  <c r="P50" i="3"/>
  <c r="P54" i="3"/>
  <c r="P58" i="3"/>
  <c r="P62" i="3"/>
  <c r="P66" i="3"/>
  <c r="P70" i="3"/>
  <c r="P74" i="3"/>
  <c r="P78" i="3"/>
  <c r="P82" i="3"/>
  <c r="P86" i="3"/>
  <c r="P90" i="3"/>
  <c r="P94" i="3"/>
  <c r="P98" i="3"/>
  <c r="P102" i="3"/>
  <c r="P106" i="3"/>
  <c r="P110" i="3"/>
  <c r="P114" i="3"/>
  <c r="P118" i="3"/>
  <c r="P122" i="3"/>
  <c r="P126" i="3"/>
  <c r="P33" i="3"/>
  <c r="P37" i="3"/>
  <c r="P41" i="3"/>
  <c r="P45" i="3"/>
  <c r="P49" i="3"/>
  <c r="P53" i="3"/>
  <c r="P57" i="3"/>
  <c r="P61" i="3"/>
  <c r="P65" i="3"/>
  <c r="P69" i="3"/>
  <c r="P73" i="3"/>
  <c r="P77" i="3"/>
  <c r="P81" i="3"/>
  <c r="P85" i="3"/>
  <c r="P89" i="3"/>
  <c r="P93" i="3"/>
  <c r="P97" i="3"/>
  <c r="P101" i="3"/>
  <c r="P105" i="3"/>
  <c r="P109" i="3"/>
  <c r="P113" i="3"/>
  <c r="P117" i="3"/>
  <c r="P121" i="3"/>
  <c r="P125" i="3"/>
  <c r="P36" i="3"/>
  <c r="P40" i="3"/>
  <c r="P44" i="3"/>
  <c r="P48" i="3"/>
  <c r="P52" i="3"/>
  <c r="P56" i="3"/>
  <c r="P60" i="3"/>
  <c r="P64" i="3"/>
  <c r="P68" i="3"/>
  <c r="P72" i="3"/>
  <c r="P76" i="3"/>
  <c r="P80" i="3"/>
  <c r="P84" i="3"/>
  <c r="P88" i="3"/>
  <c r="P92" i="3"/>
  <c r="P96" i="3"/>
  <c r="P100" i="3"/>
  <c r="P104" i="3"/>
  <c r="P108" i="3"/>
  <c r="P112" i="3"/>
  <c r="P116" i="3"/>
  <c r="P120" i="3"/>
  <c r="P124" i="3"/>
  <c r="P32" i="3"/>
  <c r="P35" i="3"/>
  <c r="P39" i="3"/>
  <c r="P43" i="3"/>
  <c r="P47" i="3"/>
  <c r="P51" i="3"/>
  <c r="P55" i="3"/>
  <c r="P59" i="3"/>
  <c r="P63" i="3"/>
  <c r="P67" i="3"/>
  <c r="P71" i="3"/>
  <c r="P75" i="3"/>
  <c r="P79" i="3"/>
  <c r="P83" i="3"/>
  <c r="P87" i="3"/>
  <c r="P91" i="3"/>
  <c r="P95" i="3"/>
  <c r="P99" i="3"/>
  <c r="P103" i="3"/>
  <c r="P107" i="3"/>
  <c r="P111" i="3"/>
  <c r="P115" i="3"/>
  <c r="P119" i="3"/>
  <c r="P123" i="3"/>
  <c r="P127" i="3"/>
  <c r="F5" i="4"/>
  <c r="J34" i="3"/>
  <c r="K34" i="3" s="1"/>
  <c r="S34" i="3" s="1"/>
  <c r="J38" i="3"/>
  <c r="K38" i="3" s="1"/>
  <c r="S38" i="3" s="1"/>
  <c r="J40" i="3"/>
  <c r="K40" i="3" s="1"/>
  <c r="S40" i="3" s="1"/>
  <c r="J42" i="3"/>
  <c r="K42" i="3" s="1"/>
  <c r="S42" i="3" s="1"/>
  <c r="J44" i="3"/>
  <c r="K44" i="3" s="1"/>
  <c r="S44" i="3" s="1"/>
  <c r="J46" i="3"/>
  <c r="K46" i="3" s="1"/>
  <c r="S46" i="3" s="1"/>
  <c r="J33" i="3"/>
  <c r="K33" i="3" s="1"/>
  <c r="S33" i="3" s="1"/>
  <c r="J35" i="3"/>
  <c r="J37" i="3"/>
  <c r="K37" i="3" s="1"/>
  <c r="S37" i="3" s="1"/>
  <c r="J39" i="3"/>
  <c r="K39" i="3" s="1"/>
  <c r="S39" i="3" s="1"/>
  <c r="J41" i="3"/>
  <c r="K41" i="3" s="1"/>
  <c r="S41" i="3" s="1"/>
  <c r="J43" i="3"/>
  <c r="K43" i="3" s="1"/>
  <c r="S43" i="3" s="1"/>
  <c r="J45" i="3"/>
  <c r="K45" i="3" s="1"/>
  <c r="S45" i="3" s="1"/>
  <c r="J47" i="3"/>
  <c r="K47" i="3" s="1"/>
  <c r="S47" i="3" s="1"/>
  <c r="J36" i="3"/>
  <c r="K36" i="3" s="1"/>
  <c r="S36" i="3" s="1"/>
  <c r="J32" i="3"/>
  <c r="K32" i="3" s="1"/>
  <c r="S32" i="3" s="1"/>
  <c r="Y32" i="3" l="1"/>
  <c r="F12" i="4" s="1"/>
  <c r="Q32" i="3"/>
  <c r="F7" i="4" s="1"/>
  <c r="F13" i="4" s="1"/>
  <c r="H13" i="4" s="1"/>
  <c r="K35" i="3"/>
  <c r="S35" i="3" s="1"/>
  <c r="T34" i="3" s="1"/>
  <c r="F6" i="4" l="1"/>
  <c r="H7" i="4"/>
  <c r="T36" i="3"/>
  <c r="T33" i="3"/>
  <c r="T44" i="3"/>
  <c r="T43" i="3"/>
  <c r="T45" i="3"/>
  <c r="T40" i="3"/>
  <c r="T46" i="3"/>
  <c r="T39" i="3"/>
  <c r="T41" i="3"/>
  <c r="T32" i="3"/>
  <c r="T42" i="3"/>
  <c r="T35" i="3"/>
  <c r="T37" i="3"/>
  <c r="T47" i="3"/>
  <c r="T38" i="3"/>
  <c r="U3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edu</author>
  </authors>
  <commentList>
    <comment ref="A29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Régimen laminar: 1
Microtubos: 0,75-1
Helicoidal: 0,65-0,75
Laberinto y orificio: 0,5
Vortex: 0,4
Autocompensantes: 0,2-0,4
</t>
        </r>
      </text>
    </comment>
  </commentList>
</comments>
</file>

<file path=xl/sharedStrings.xml><?xml version="1.0" encoding="utf-8"?>
<sst xmlns="http://schemas.openxmlformats.org/spreadsheetml/2006/main" count="153" uniqueCount="85">
  <si>
    <t>DATOS DE PARCELA</t>
  </si>
  <si>
    <t>IDENTIFICACION</t>
  </si>
  <si>
    <t>CULTIVO</t>
  </si>
  <si>
    <t>VARIEDAD</t>
  </si>
  <si>
    <t>PROPIETARIO</t>
  </si>
  <si>
    <t>LOCALIZACIÓN</t>
  </si>
  <si>
    <t>DIAMETRO DE COPA</t>
  </si>
  <si>
    <t>MARCO DE PLANTACION</t>
  </si>
  <si>
    <t>Nº EMISORES POR PLANTA</t>
  </si>
  <si>
    <t>CAUDAL UNITARIO (Qu)</t>
  </si>
  <si>
    <t>Nº de sector</t>
  </si>
  <si>
    <t>Sup (ha)</t>
  </si>
  <si>
    <t>SUBUNIDAD REPRESENTATIVA</t>
  </si>
  <si>
    <t>SECTORES DE RIEGO</t>
  </si>
  <si>
    <t>Provincia:</t>
  </si>
  <si>
    <t>Municipio:</t>
  </si>
  <si>
    <t>Polígono:</t>
  </si>
  <si>
    <t>Parcela:</t>
  </si>
  <si>
    <t>Nº secundarias</t>
  </si>
  <si>
    <t>Nº terciarias</t>
  </si>
  <si>
    <t>Número de sector al que pertenece</t>
  </si>
  <si>
    <t>Número de subunidad</t>
  </si>
  <si>
    <t>Superficie (ha)</t>
  </si>
  <si>
    <t>Longitud laterales</t>
  </si>
  <si>
    <t>Separaciónentre emisores</t>
  </si>
  <si>
    <t>Tipo de emisor</t>
  </si>
  <si>
    <t>Presión nominal</t>
  </si>
  <si>
    <t xml:space="preserve">Presión máxima </t>
  </si>
  <si>
    <t>Presión mínima</t>
  </si>
  <si>
    <t>PLANO DE PARCELA. CROQUIS</t>
  </si>
  <si>
    <t>LATERAL</t>
  </si>
  <si>
    <t>PLANTA</t>
  </si>
  <si>
    <t>Vol(ml)</t>
  </si>
  <si>
    <t>t (min)</t>
  </si>
  <si>
    <t>1/3</t>
  </si>
  <si>
    <t>2/3</t>
  </si>
  <si>
    <t>Fila 1/3</t>
  </si>
  <si>
    <t>Fila 2/3</t>
  </si>
  <si>
    <t>EMISOR 1</t>
  </si>
  <si>
    <t>EMISOR 2</t>
  </si>
  <si>
    <t>EMISOR 3</t>
  </si>
  <si>
    <t>EMISOR 4</t>
  </si>
  <si>
    <t>EMISOR 5</t>
  </si>
  <si>
    <t>EMISOR 6</t>
  </si>
  <si>
    <t>PRESION(bar)</t>
  </si>
  <si>
    <t>Inicio</t>
  </si>
  <si>
    <t>Final</t>
  </si>
  <si>
    <t>Fila última</t>
  </si>
  <si>
    <t>Fila inicio</t>
  </si>
  <si>
    <t xml:space="preserve">EVALUACION DE LA INSTALACION </t>
  </si>
  <si>
    <t>DATOS DEL SECTOR DE RIEGO</t>
  </si>
  <si>
    <t>Nº SUBUNIDAD</t>
  </si>
  <si>
    <t>PRESION MINIMA EN LA TERCIARIA (bar)</t>
  </si>
  <si>
    <t>SUBUNIDAD seleccionada</t>
  </si>
  <si>
    <t>CALCULO DE LOS CAUDALES</t>
  </si>
  <si>
    <t>Caudal(l/h)</t>
  </si>
  <si>
    <t>FECHA DE EVALUACION:</t>
  </si>
  <si>
    <t>PRESION MINIMA SUBUNIDAD seleccionada</t>
  </si>
  <si>
    <t>PROMEDIO</t>
  </si>
  <si>
    <t>PRINCIPALES PARAMETROS DE CARACTERIZACION DE LA SUBUNIDAD Y SECTOR</t>
  </si>
  <si>
    <t xml:space="preserve">RESULTADOS DE LA EVALUACION DE LA INSTALACION </t>
  </si>
  <si>
    <t>EVALUACION DE LA SUBUNIDAD DE RIEGO</t>
  </si>
  <si>
    <t>l/h</t>
  </si>
  <si>
    <t>%</t>
  </si>
  <si>
    <r>
      <t>Curva característica (q</t>
    </r>
    <r>
      <rPr>
        <vertAlign val="subscript"/>
        <sz val="11"/>
        <rFont val="Calibri"/>
        <family val="2"/>
        <scheme val="minor"/>
      </rPr>
      <t xml:space="preserve"> (L/h)</t>
    </r>
    <r>
      <rPr>
        <sz val="11"/>
        <rFont val="Calibri"/>
        <family val="2"/>
        <scheme val="minor"/>
      </rPr>
      <t>= K * p</t>
    </r>
    <r>
      <rPr>
        <vertAlign val="superscript"/>
        <sz val="11"/>
        <rFont val="Calibri"/>
        <family val="2"/>
        <scheme val="minor"/>
      </rPr>
      <t xml:space="preserve">x </t>
    </r>
    <r>
      <rPr>
        <vertAlign val="subscript"/>
        <sz val="11"/>
        <rFont val="Calibri"/>
        <family val="2"/>
        <scheme val="minor"/>
      </rPr>
      <t>(bar)</t>
    </r>
    <r>
      <rPr>
        <sz val="11"/>
        <rFont val="Calibri"/>
        <family val="2"/>
        <scheme val="minor"/>
      </rPr>
      <t>)</t>
    </r>
  </si>
  <si>
    <r>
      <t>Caudal medio por planta (Q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):</t>
    </r>
  </si>
  <si>
    <t>FORMULA</t>
  </si>
  <si>
    <t>PROMEDIO ÁRBOL</t>
  </si>
  <si>
    <r>
      <t>Caudal medio por emisor (q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):</t>
    </r>
  </si>
  <si>
    <t>bar</t>
  </si>
  <si>
    <t>Registro</t>
  </si>
  <si>
    <t>Emisores</t>
  </si>
  <si>
    <t>Planta</t>
  </si>
  <si>
    <t xml:space="preserve">bar </t>
  </si>
  <si>
    <t>Clasificación IRYDA</t>
  </si>
  <si>
    <t>EVALUACION DEL SECTOR DE RIEGO</t>
  </si>
  <si>
    <r>
      <t>Coeficiente de uniformidad de emisión de la subunidad (CU</t>
    </r>
    <r>
      <rPr>
        <b/>
        <vertAlign val="subscript"/>
        <sz val="11"/>
        <color theme="1"/>
        <rFont val="Calibri"/>
        <family val="2"/>
        <scheme val="minor"/>
      </rPr>
      <t>ST</t>
    </r>
    <r>
      <rPr>
        <b/>
        <sz val="11"/>
        <color theme="1"/>
        <rFont val="Calibri"/>
        <family val="2"/>
        <scheme val="minor"/>
      </rPr>
      <t>):</t>
    </r>
  </si>
  <si>
    <r>
      <t>Coeficiente de uniformidad de emisión del sector (CU</t>
    </r>
    <r>
      <rPr>
        <b/>
        <sz val="11"/>
        <color theme="1"/>
        <rFont val="Calibri"/>
        <family val="2"/>
        <scheme val="minor"/>
      </rPr>
      <t>):</t>
    </r>
  </si>
  <si>
    <r>
      <t>Valor mínimo de las presiones mínimas en las terciarias (P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>):</t>
    </r>
  </si>
  <si>
    <t>Factor de corrección de descarga (f):</t>
  </si>
  <si>
    <t>Presiones</t>
  </si>
  <si>
    <t>Exponente de descarga  del gotero"x" (0 a 1)</t>
  </si>
  <si>
    <r>
      <t>Valor medio de las presiones mínimas en los bloques (P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):</t>
    </r>
  </si>
  <si>
    <r>
      <t>Qprom</t>
    </r>
    <r>
      <rPr>
        <vertAlign val="subscript"/>
        <sz val="12"/>
        <color theme="0"/>
        <rFont val="Calibri"/>
        <family val="2"/>
        <scheme val="minor"/>
      </rPr>
      <t>25</t>
    </r>
    <r>
      <rPr>
        <sz val="12"/>
        <color theme="0"/>
        <rFont val="Calibri"/>
        <family val="2"/>
        <scheme val="minor"/>
      </rPr>
      <t>(l/h)</t>
    </r>
  </si>
  <si>
    <r>
      <t>Qprom</t>
    </r>
    <r>
      <rPr>
        <vertAlign val="subscript"/>
        <sz val="11"/>
        <color theme="0"/>
        <rFont val="Calibri"/>
        <family val="2"/>
        <scheme val="minor"/>
      </rPr>
      <t>25</t>
    </r>
    <r>
      <rPr>
        <sz val="11"/>
        <color theme="0"/>
        <rFont val="Calibri"/>
        <family val="2"/>
        <scheme val="minor"/>
      </rPr>
      <t>(l/h)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</si>
</sst>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9"/>
      <color indexed="81"/>
      <name val="Tahoma"/>
      <family val="2"/>
    </font>
    <font>
      <vertAlign val="sub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vertAlign val="subscript"/>
      <sz val="12"/>
      <color theme="0"/>
      <name val="Calibri"/>
      <family val="2"/>
      <scheme val="minor"/>
    </font>
    <font>
      <vertAlign val="subscript"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dashed">
        <color indexed="64"/>
      </bottom>
      <diagonal/>
    </border>
    <border>
      <left style="dashDot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Dot">
        <color indexed="64"/>
      </right>
      <top style="dashed">
        <color indexed="64"/>
      </top>
      <bottom style="dashed">
        <color indexed="64"/>
      </bottom>
      <diagonal/>
    </border>
    <border>
      <left style="dashDot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Dot">
        <color indexed="64"/>
      </right>
      <top style="dashed">
        <color indexed="64"/>
      </top>
      <bottom style="medium">
        <color indexed="64"/>
      </bottom>
      <diagonal/>
    </border>
    <border>
      <left style="dashDot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Dot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Dot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2" fontId="4" fillId="0" borderId="27" xfId="0" applyNumberFormat="1" applyFont="1" applyBorder="1" applyProtection="1">
      <protection locked="0"/>
    </xf>
    <xf numFmtId="2" fontId="4" fillId="0" borderId="30" xfId="0" applyNumberFormat="1" applyFont="1" applyBorder="1" applyAlignment="1" applyProtection="1">
      <alignment horizontal="center"/>
      <protection locked="0"/>
    </xf>
    <xf numFmtId="2" fontId="4" fillId="0" borderId="31" xfId="0" applyNumberFormat="1" applyFont="1" applyBorder="1" applyAlignment="1" applyProtection="1">
      <alignment horizontal="center"/>
      <protection locked="0"/>
    </xf>
    <xf numFmtId="2" fontId="4" fillId="0" borderId="36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Protection="1">
      <protection locked="0"/>
    </xf>
    <xf numFmtId="2" fontId="4" fillId="0" borderId="28" xfId="0" applyNumberFormat="1" applyFont="1" applyBorder="1" applyProtection="1">
      <protection locked="0"/>
    </xf>
    <xf numFmtId="2" fontId="4" fillId="0" borderId="32" xfId="0" applyNumberFormat="1" applyFont="1" applyBorder="1" applyAlignment="1" applyProtection="1">
      <alignment horizontal="center"/>
      <protection locked="0"/>
    </xf>
    <xf numFmtId="2" fontId="4" fillId="0" borderId="33" xfId="0" applyNumberFormat="1" applyFont="1" applyBorder="1" applyAlignment="1" applyProtection="1">
      <alignment horizontal="center"/>
      <protection locked="0"/>
    </xf>
    <xf numFmtId="2" fontId="4" fillId="0" borderId="37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Protection="1">
      <protection locked="0"/>
    </xf>
    <xf numFmtId="0" fontId="4" fillId="0" borderId="9" xfId="0" applyFont="1" applyBorder="1" applyProtection="1">
      <protection locked="0"/>
    </xf>
    <xf numFmtId="2" fontId="4" fillId="0" borderId="29" xfId="0" applyNumberFormat="1" applyFont="1" applyBorder="1" applyProtection="1">
      <protection locked="0"/>
    </xf>
    <xf numFmtId="2" fontId="4" fillId="0" borderId="34" xfId="0" applyNumberFormat="1" applyFont="1" applyBorder="1" applyAlignment="1" applyProtection="1">
      <alignment horizontal="center"/>
      <protection locked="0"/>
    </xf>
    <xf numFmtId="2" fontId="4" fillId="0" borderId="35" xfId="0" applyNumberFormat="1" applyFont="1" applyBorder="1" applyAlignment="1" applyProtection="1">
      <alignment horizontal="center"/>
      <protection locked="0"/>
    </xf>
    <xf numFmtId="2" fontId="4" fillId="0" borderId="38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Protection="1">
      <protection locked="0"/>
    </xf>
    <xf numFmtId="2" fontId="16" fillId="0" borderId="0" xfId="0" applyNumberFormat="1" applyFont="1" applyFill="1" applyAlignment="1" applyProtection="1">
      <alignment horizontal="center"/>
      <protection locked="0"/>
    </xf>
    <xf numFmtId="0" fontId="16" fillId="0" borderId="0" xfId="0" applyFont="1" applyFill="1" applyBorder="1" applyProtection="1">
      <protection locked="0"/>
    </xf>
    <xf numFmtId="2" fontId="0" fillId="0" borderId="0" xfId="0" applyNumberFormat="1" applyFont="1" applyProtection="1">
      <protection locked="0"/>
    </xf>
    <xf numFmtId="0" fontId="16" fillId="0" borderId="0" xfId="0" applyFont="1" applyProtection="1">
      <protection locked="0"/>
    </xf>
    <xf numFmtId="0" fontId="4" fillId="0" borderId="0" xfId="0" applyFont="1" applyProtection="1"/>
    <xf numFmtId="2" fontId="4" fillId="0" borderId="27" xfId="0" applyNumberFormat="1" applyFont="1" applyBorder="1" applyAlignment="1" applyProtection="1">
      <alignment horizontal="center"/>
    </xf>
    <xf numFmtId="2" fontId="5" fillId="0" borderId="1" xfId="0" applyNumberFormat="1" applyFont="1" applyBorder="1" applyAlignment="1" applyProtection="1">
      <alignment horizontal="center"/>
    </xf>
    <xf numFmtId="2" fontId="4" fillId="0" borderId="30" xfId="0" applyNumberFormat="1" applyFont="1" applyBorder="1" applyAlignment="1" applyProtection="1">
      <alignment horizontal="center"/>
    </xf>
    <xf numFmtId="2" fontId="4" fillId="0" borderId="40" xfId="0" applyNumberFormat="1" applyFont="1" applyBorder="1" applyAlignment="1" applyProtection="1">
      <alignment horizontal="center"/>
    </xf>
    <xf numFmtId="2" fontId="4" fillId="0" borderId="48" xfId="0" applyNumberFormat="1" applyFont="1" applyBorder="1" applyAlignment="1" applyProtection="1">
      <alignment horizontal="center"/>
    </xf>
    <xf numFmtId="2" fontId="4" fillId="0" borderId="28" xfId="0" applyNumberFormat="1" applyFont="1" applyBorder="1" applyAlignment="1" applyProtection="1">
      <alignment horizontal="center"/>
    </xf>
    <xf numFmtId="2" fontId="4" fillId="0" borderId="32" xfId="0" applyNumberFormat="1" applyFont="1" applyBorder="1" applyAlignment="1" applyProtection="1">
      <alignment horizontal="center"/>
    </xf>
    <xf numFmtId="2" fontId="4" fillId="0" borderId="41" xfId="0" applyNumberFormat="1" applyFont="1" applyBorder="1" applyAlignment="1" applyProtection="1">
      <alignment horizontal="center"/>
    </xf>
    <xf numFmtId="2" fontId="4" fillId="0" borderId="49" xfId="0" applyNumberFormat="1" applyFont="1" applyBorder="1" applyAlignment="1" applyProtection="1">
      <alignment horizontal="center"/>
    </xf>
    <xf numFmtId="2" fontId="4" fillId="0" borderId="29" xfId="0" applyNumberFormat="1" applyFont="1" applyBorder="1" applyAlignment="1" applyProtection="1">
      <alignment horizontal="center"/>
    </xf>
    <xf numFmtId="2" fontId="4" fillId="0" borderId="34" xfId="0" applyNumberFormat="1" applyFont="1" applyBorder="1" applyAlignment="1" applyProtection="1">
      <alignment horizontal="center"/>
    </xf>
    <xf numFmtId="2" fontId="4" fillId="0" borderId="42" xfId="0" applyNumberFormat="1" applyFont="1" applyBorder="1" applyAlignment="1" applyProtection="1">
      <alignment horizontal="center"/>
    </xf>
    <xf numFmtId="2" fontId="4" fillId="0" borderId="50" xfId="0" applyNumberFormat="1" applyFont="1" applyBorder="1" applyAlignment="1" applyProtection="1">
      <alignment horizontal="center"/>
    </xf>
    <xf numFmtId="2" fontId="17" fillId="0" borderId="0" xfId="0" applyNumberFormat="1" applyFont="1" applyFill="1" applyBorder="1" applyAlignment="1" applyProtection="1">
      <alignment horizontal="center"/>
    </xf>
    <xf numFmtId="2" fontId="16" fillId="0" borderId="0" xfId="0" applyNumberFormat="1" applyFont="1" applyFill="1" applyAlignment="1" applyProtection="1">
      <alignment horizontal="center"/>
    </xf>
    <xf numFmtId="2" fontId="16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0" fontId="15" fillId="0" borderId="0" xfId="0" applyFont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60" xfId="0" applyFill="1" applyBorder="1" applyProtection="1">
      <protection locked="0"/>
    </xf>
    <xf numFmtId="0" fontId="0" fillId="2" borderId="58" xfId="0" applyFill="1" applyBorder="1" applyProtection="1">
      <protection locked="0"/>
    </xf>
    <xf numFmtId="0" fontId="0" fillId="2" borderId="59" xfId="0" applyFill="1" applyBorder="1" applyProtection="1">
      <protection locked="0"/>
    </xf>
    <xf numFmtId="0" fontId="12" fillId="2" borderId="43" xfId="0" applyFont="1" applyFill="1" applyBorder="1" applyProtection="1">
      <protection locked="0"/>
    </xf>
    <xf numFmtId="0" fontId="12" fillId="2" borderId="44" xfId="0" applyFont="1" applyFill="1" applyBorder="1" applyProtection="1">
      <protection locked="0"/>
    </xf>
    <xf numFmtId="0" fontId="0" fillId="2" borderId="45" xfId="0" applyFill="1" applyBorder="1" applyProtection="1">
      <protection locked="0"/>
    </xf>
    <xf numFmtId="0" fontId="12" fillId="6" borderId="44" xfId="0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57" xfId="0" applyFill="1" applyBorder="1" applyAlignment="1" applyProtection="1">
      <alignment horizontal="center"/>
      <protection locked="0"/>
    </xf>
    <xf numFmtId="0" fontId="0" fillId="2" borderId="59" xfId="0" applyFill="1" applyBorder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0" fillId="2" borderId="44" xfId="0" applyFill="1" applyBorder="1" applyProtection="1">
      <protection locked="0"/>
    </xf>
    <xf numFmtId="2" fontId="0" fillId="2" borderId="12" xfId="0" applyNumberFormat="1" applyFill="1" applyBorder="1" applyProtection="1"/>
    <xf numFmtId="2" fontId="0" fillId="2" borderId="58" xfId="0" applyNumberFormat="1" applyFill="1" applyBorder="1" applyProtection="1"/>
    <xf numFmtId="2" fontId="14" fillId="6" borderId="43" xfId="0" applyNumberFormat="1" applyFont="1" applyFill="1" applyBorder="1" applyProtection="1"/>
    <xf numFmtId="0" fontId="11" fillId="6" borderId="45" xfId="0" applyFont="1" applyFill="1" applyBorder="1" applyAlignment="1" applyProtection="1">
      <alignment horizontal="center"/>
    </xf>
    <xf numFmtId="2" fontId="0" fillId="2" borderId="12" xfId="0" applyNumberFormat="1" applyFill="1" applyBorder="1" applyAlignment="1" applyProtection="1">
      <alignment horizontal="right"/>
    </xf>
    <xf numFmtId="2" fontId="0" fillId="2" borderId="2" xfId="0" applyNumberFormat="1" applyFill="1" applyBorder="1" applyAlignment="1" applyProtection="1">
      <alignment horizontal="right"/>
    </xf>
    <xf numFmtId="2" fontId="0" fillId="2" borderId="58" xfId="0" applyNumberFormat="1" applyFill="1" applyBorder="1" applyAlignment="1" applyProtection="1">
      <alignment horizontal="right"/>
    </xf>
    <xf numFmtId="2" fontId="12" fillId="6" borderId="43" xfId="0" applyNumberFormat="1" applyFont="1" applyFill="1" applyBorder="1" applyAlignment="1" applyProtection="1">
      <alignment horizontal="right"/>
    </xf>
    <xf numFmtId="0" fontId="0" fillId="4" borderId="0" xfId="0" applyFill="1" applyProtection="1">
      <protection locked="0"/>
    </xf>
    <xf numFmtId="0" fontId="0" fillId="4" borderId="0" xfId="0" applyFont="1" applyFill="1" applyProtection="1">
      <protection locked="0"/>
    </xf>
    <xf numFmtId="0" fontId="0" fillId="3" borderId="0" xfId="0" applyFont="1" applyFill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0" fillId="2" borderId="2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2" borderId="12" xfId="0" applyFont="1" applyFill="1" applyBorder="1" applyAlignment="1" applyProtection="1">
      <protection locked="0"/>
    </xf>
    <xf numFmtId="0" fontId="0" fillId="2" borderId="14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4" xfId="0" applyFont="1" applyFill="1" applyBorder="1" applyAlignment="1" applyProtection="1">
      <alignment horizontal="left" vertical="top"/>
      <protection locked="0"/>
    </xf>
    <xf numFmtId="0" fontId="0" fillId="2" borderId="15" xfId="0" applyFont="1" applyFill="1" applyBorder="1" applyAlignment="1" applyProtection="1">
      <protection locked="0"/>
    </xf>
    <xf numFmtId="0" fontId="0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6" xfId="0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  <xf numFmtId="0" fontId="0" fillId="0" borderId="19" xfId="0" applyFont="1" applyBorder="1" applyAlignment="1" applyProtection="1">
      <protection locked="0"/>
    </xf>
    <xf numFmtId="0" fontId="0" fillId="0" borderId="20" xfId="0" applyFont="1" applyBorder="1" applyAlignment="1" applyProtection="1">
      <protection locked="0"/>
    </xf>
    <xf numFmtId="0" fontId="0" fillId="0" borderId="21" xfId="0" applyFont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22" xfId="0" applyFont="1" applyBorder="1" applyAlignment="1" applyProtection="1">
      <protection locked="0"/>
    </xf>
    <xf numFmtId="0" fontId="0" fillId="0" borderId="23" xfId="0" applyFont="1" applyBorder="1" applyAlignment="1" applyProtection="1">
      <protection locked="0"/>
    </xf>
    <xf numFmtId="0" fontId="0" fillId="0" borderId="24" xfId="0" applyFont="1" applyBorder="1" applyAlignment="1" applyProtection="1">
      <protection locked="0"/>
    </xf>
    <xf numFmtId="0" fontId="0" fillId="0" borderId="25" xfId="0" applyFont="1" applyBorder="1" applyAlignment="1" applyProtection="1">
      <protection locked="0"/>
    </xf>
    <xf numFmtId="2" fontId="17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2" fontId="4" fillId="0" borderId="53" xfId="0" applyNumberFormat="1" applyFont="1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2" fontId="4" fillId="0" borderId="55" xfId="0" applyNumberFormat="1" applyFont="1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2" fontId="4" fillId="0" borderId="51" xfId="0" applyNumberFormat="1" applyFont="1" applyBorder="1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186171</xdr:colOff>
      <xdr:row>7</xdr:row>
      <xdr:rowOff>103910</xdr:rowOff>
    </xdr:from>
    <xdr:to>
      <xdr:col>6</xdr:col>
      <xdr:colOff>247650</xdr:colOff>
      <xdr:row>14</xdr:row>
      <xdr:rowOff>150572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05771" y="1456460"/>
          <a:ext cx="2528454" cy="138016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201757</xdr:colOff>
      <xdr:row>1</xdr:row>
      <xdr:rowOff>189634</xdr:rowOff>
    </xdr:from>
    <xdr:to>
      <xdr:col>6</xdr:col>
      <xdr:colOff>257231</xdr:colOff>
      <xdr:row>7</xdr:row>
      <xdr:rowOff>109316</xdr:rowOff>
    </xdr:to>
    <xdr:pic>
      <xdr:nvPicPr>
        <xdr:cNvPr id="1028" name="Picture 4" descr="IVIA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21357" y="380134"/>
          <a:ext cx="2522449" cy="1081732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zoomScaleNormal="100" workbookViewId="0">
      <selection activeCell="F19" sqref="F19"/>
    </sheetView>
  </sheetViews>
  <sheetFormatPr baseColWidth="10" defaultRowHeight="15" x14ac:dyDescent="0.25"/>
  <cols>
    <col min="1" max="1" width="24.85546875" style="8" customWidth="1"/>
    <col min="2" max="2" width="14.85546875" style="8" customWidth="1"/>
    <col min="3" max="3" width="26.5703125" style="8" customWidth="1"/>
    <col min="4" max="5" width="11.42578125" style="8"/>
    <col min="6" max="7" width="14.140625" style="8" bestFit="1" customWidth="1"/>
    <col min="8" max="8" width="11.85546875" style="8" bestFit="1" customWidth="1"/>
    <col min="9" max="16384" width="11.42578125" style="8"/>
  </cols>
  <sheetData>
    <row r="1" spans="1:12" x14ac:dyDescent="0.25">
      <c r="A1" s="90" t="s">
        <v>56</v>
      </c>
      <c r="B1" s="91"/>
    </row>
    <row r="3" spans="1:12" ht="16.5" thickBot="1" x14ac:dyDescent="0.3">
      <c r="A3" s="1" t="s">
        <v>0</v>
      </c>
      <c r="B3" s="92"/>
      <c r="C3" s="92"/>
      <c r="L3" s="61"/>
    </row>
    <row r="4" spans="1:12" x14ac:dyDescent="0.25">
      <c r="A4" s="107" t="s">
        <v>1</v>
      </c>
      <c r="B4" s="108"/>
      <c r="C4" s="93"/>
    </row>
    <row r="5" spans="1:12" x14ac:dyDescent="0.25">
      <c r="A5" s="109" t="s">
        <v>4</v>
      </c>
      <c r="B5" s="110"/>
      <c r="C5" s="94"/>
    </row>
    <row r="6" spans="1:12" x14ac:dyDescent="0.25">
      <c r="A6" s="111" t="s">
        <v>5</v>
      </c>
      <c r="B6" s="95" t="s">
        <v>14</v>
      </c>
      <c r="C6" s="94"/>
      <c r="H6" s="96"/>
    </row>
    <row r="7" spans="1:12" x14ac:dyDescent="0.25">
      <c r="A7" s="111"/>
      <c r="B7" s="95" t="s">
        <v>15</v>
      </c>
      <c r="C7" s="94"/>
    </row>
    <row r="8" spans="1:12" x14ac:dyDescent="0.25">
      <c r="A8" s="111"/>
      <c r="B8" s="95" t="s">
        <v>16</v>
      </c>
      <c r="C8" s="94"/>
    </row>
    <row r="9" spans="1:12" x14ac:dyDescent="0.25">
      <c r="A9" s="111"/>
      <c r="B9" s="95" t="s">
        <v>17</v>
      </c>
      <c r="C9" s="94"/>
    </row>
    <row r="10" spans="1:12" x14ac:dyDescent="0.25">
      <c r="A10" s="109" t="s">
        <v>2</v>
      </c>
      <c r="B10" s="110"/>
      <c r="C10" s="94"/>
    </row>
    <row r="11" spans="1:12" x14ac:dyDescent="0.25">
      <c r="A11" s="109" t="s">
        <v>3</v>
      </c>
      <c r="B11" s="110"/>
      <c r="C11" s="94"/>
    </row>
    <row r="12" spans="1:12" x14ac:dyDescent="0.25">
      <c r="A12" s="109" t="s">
        <v>6</v>
      </c>
      <c r="B12" s="110"/>
      <c r="C12" s="94"/>
    </row>
    <row r="13" spans="1:12" x14ac:dyDescent="0.25">
      <c r="A13" s="109" t="s">
        <v>7</v>
      </c>
      <c r="B13" s="110"/>
      <c r="C13" s="94"/>
    </row>
    <row r="14" spans="1:12" x14ac:dyDescent="0.25">
      <c r="A14" s="109" t="s">
        <v>8</v>
      </c>
      <c r="B14" s="110"/>
      <c r="C14" s="94">
        <v>8</v>
      </c>
    </row>
    <row r="15" spans="1:12" ht="15.75" thickBot="1" x14ac:dyDescent="0.3">
      <c r="A15" s="112" t="s">
        <v>9</v>
      </c>
      <c r="B15" s="113"/>
      <c r="C15" s="97"/>
    </row>
    <row r="18" spans="1:8" ht="16.5" thickBot="1" x14ac:dyDescent="0.3">
      <c r="A18" s="27" t="s">
        <v>12</v>
      </c>
      <c r="B18" s="6"/>
      <c r="C18" s="6"/>
      <c r="D18" s="6"/>
      <c r="E18" s="27" t="s">
        <v>13</v>
      </c>
      <c r="F18" s="6"/>
      <c r="G18" s="6"/>
      <c r="H18" s="6"/>
    </row>
    <row r="19" spans="1:8" x14ac:dyDescent="0.25">
      <c r="A19" s="114" t="s">
        <v>20</v>
      </c>
      <c r="B19" s="115"/>
      <c r="C19" s="93"/>
      <c r="D19" s="6"/>
      <c r="E19" s="98" t="s">
        <v>10</v>
      </c>
      <c r="F19" s="99" t="s">
        <v>11</v>
      </c>
      <c r="G19" s="99" t="s">
        <v>18</v>
      </c>
      <c r="H19" s="100" t="s">
        <v>19</v>
      </c>
    </row>
    <row r="20" spans="1:8" x14ac:dyDescent="0.25">
      <c r="A20" s="116" t="s">
        <v>21</v>
      </c>
      <c r="B20" s="117"/>
      <c r="C20" s="94"/>
      <c r="D20" s="6"/>
      <c r="E20" s="101">
        <v>1</v>
      </c>
      <c r="F20" s="102"/>
      <c r="G20" s="102"/>
      <c r="H20" s="103"/>
    </row>
    <row r="21" spans="1:8" x14ac:dyDescent="0.25">
      <c r="A21" s="116" t="s">
        <v>22</v>
      </c>
      <c r="B21" s="117"/>
      <c r="C21" s="94"/>
      <c r="D21" s="6"/>
      <c r="E21" s="101">
        <v>2</v>
      </c>
      <c r="F21" s="102"/>
      <c r="G21" s="102"/>
      <c r="H21" s="103"/>
    </row>
    <row r="22" spans="1:8" x14ac:dyDescent="0.25">
      <c r="A22" s="116" t="s">
        <v>23</v>
      </c>
      <c r="B22" s="117"/>
      <c r="C22" s="94"/>
      <c r="D22" s="6"/>
      <c r="E22" s="101">
        <v>3</v>
      </c>
      <c r="F22" s="102"/>
      <c r="G22" s="102"/>
      <c r="H22" s="103"/>
    </row>
    <row r="23" spans="1:8" x14ac:dyDescent="0.25">
      <c r="A23" s="116" t="s">
        <v>24</v>
      </c>
      <c r="B23" s="117"/>
      <c r="C23" s="94"/>
      <c r="D23" s="6"/>
      <c r="E23" s="101">
        <v>4</v>
      </c>
      <c r="F23" s="102"/>
      <c r="G23" s="102"/>
      <c r="H23" s="103"/>
    </row>
    <row r="24" spans="1:8" x14ac:dyDescent="0.25">
      <c r="A24" s="116" t="s">
        <v>25</v>
      </c>
      <c r="B24" s="117"/>
      <c r="C24" s="94"/>
      <c r="D24" s="6"/>
      <c r="E24" s="101">
        <v>5</v>
      </c>
      <c r="F24" s="102"/>
      <c r="G24" s="102"/>
      <c r="H24" s="103"/>
    </row>
    <row r="25" spans="1:8" x14ac:dyDescent="0.25">
      <c r="A25" s="116" t="s">
        <v>26</v>
      </c>
      <c r="B25" s="117"/>
      <c r="C25" s="94"/>
      <c r="D25" s="6"/>
      <c r="E25" s="101">
        <v>6</v>
      </c>
      <c r="F25" s="102"/>
      <c r="G25" s="102"/>
      <c r="H25" s="103"/>
    </row>
    <row r="26" spans="1:8" x14ac:dyDescent="0.25">
      <c r="A26" s="116" t="s">
        <v>27</v>
      </c>
      <c r="B26" s="117"/>
      <c r="C26" s="94"/>
      <c r="D26" s="6"/>
      <c r="E26" s="101">
        <v>7</v>
      </c>
      <c r="F26" s="102"/>
      <c r="G26" s="102"/>
      <c r="H26" s="103"/>
    </row>
    <row r="27" spans="1:8" x14ac:dyDescent="0.25">
      <c r="A27" s="116" t="s">
        <v>28</v>
      </c>
      <c r="B27" s="117"/>
      <c r="C27" s="94"/>
      <c r="D27" s="6"/>
      <c r="E27" s="101">
        <v>8</v>
      </c>
      <c r="F27" s="102"/>
      <c r="G27" s="102"/>
      <c r="H27" s="103"/>
    </row>
    <row r="28" spans="1:8" ht="18.75" x14ac:dyDescent="0.35">
      <c r="A28" s="116" t="s">
        <v>64</v>
      </c>
      <c r="B28" s="117">
        <v>0</v>
      </c>
      <c r="C28" s="94"/>
      <c r="D28" s="6"/>
      <c r="E28" s="101">
        <v>9</v>
      </c>
      <c r="F28" s="102"/>
      <c r="G28" s="102"/>
      <c r="H28" s="103"/>
    </row>
    <row r="29" spans="1:8" ht="15.75" thickBot="1" x14ac:dyDescent="0.3">
      <c r="A29" s="118" t="s">
        <v>81</v>
      </c>
      <c r="B29" s="119"/>
      <c r="C29" s="97">
        <v>0.2</v>
      </c>
      <c r="D29" s="6"/>
      <c r="E29" s="104">
        <v>10</v>
      </c>
      <c r="F29" s="105"/>
      <c r="G29" s="105"/>
      <c r="H29" s="106"/>
    </row>
    <row r="32" spans="1:8" ht="16.5" thickBot="1" x14ac:dyDescent="0.3">
      <c r="A32" s="27" t="s">
        <v>29</v>
      </c>
    </row>
    <row r="33" spans="1:8" ht="15.75" thickTop="1" x14ac:dyDescent="0.25">
      <c r="A33" s="120"/>
      <c r="B33" s="121"/>
      <c r="C33" s="121"/>
      <c r="D33" s="121"/>
      <c r="E33" s="121"/>
      <c r="F33" s="121"/>
      <c r="G33" s="121"/>
      <c r="H33" s="122"/>
    </row>
    <row r="34" spans="1:8" x14ac:dyDescent="0.25">
      <c r="A34" s="123"/>
      <c r="B34" s="124"/>
      <c r="C34" s="124"/>
      <c r="D34" s="124"/>
      <c r="E34" s="124"/>
      <c r="F34" s="124"/>
      <c r="G34" s="124"/>
      <c r="H34" s="125"/>
    </row>
    <row r="35" spans="1:8" x14ac:dyDescent="0.25">
      <c r="A35" s="123"/>
      <c r="B35" s="124"/>
      <c r="C35" s="124"/>
      <c r="D35" s="124"/>
      <c r="E35" s="124"/>
      <c r="F35" s="124"/>
      <c r="G35" s="124"/>
      <c r="H35" s="125"/>
    </row>
    <row r="36" spans="1:8" x14ac:dyDescent="0.25">
      <c r="A36" s="123"/>
      <c r="B36" s="124"/>
      <c r="C36" s="124"/>
      <c r="D36" s="124"/>
      <c r="E36" s="124"/>
      <c r="F36" s="124"/>
      <c r="G36" s="124"/>
      <c r="H36" s="125"/>
    </row>
    <row r="37" spans="1:8" x14ac:dyDescent="0.25">
      <c r="A37" s="123"/>
      <c r="B37" s="124"/>
      <c r="C37" s="124"/>
      <c r="D37" s="124"/>
      <c r="E37" s="124"/>
      <c r="F37" s="124"/>
      <c r="G37" s="124"/>
      <c r="H37" s="125"/>
    </row>
    <row r="38" spans="1:8" x14ac:dyDescent="0.25">
      <c r="A38" s="123"/>
      <c r="B38" s="124"/>
      <c r="C38" s="124"/>
      <c r="D38" s="124"/>
      <c r="E38" s="124"/>
      <c r="F38" s="124"/>
      <c r="G38" s="124"/>
      <c r="H38" s="125"/>
    </row>
    <row r="39" spans="1:8" x14ac:dyDescent="0.25">
      <c r="A39" s="123"/>
      <c r="B39" s="124"/>
      <c r="C39" s="124"/>
      <c r="D39" s="124"/>
      <c r="E39" s="124"/>
      <c r="F39" s="124"/>
      <c r="G39" s="124"/>
      <c r="H39" s="125"/>
    </row>
    <row r="40" spans="1:8" x14ac:dyDescent="0.25">
      <c r="A40" s="123"/>
      <c r="B40" s="124"/>
      <c r="C40" s="124"/>
      <c r="D40" s="124"/>
      <c r="E40" s="124"/>
      <c r="F40" s="124"/>
      <c r="G40" s="124"/>
      <c r="H40" s="125"/>
    </row>
    <row r="41" spans="1:8" x14ac:dyDescent="0.25">
      <c r="A41" s="123"/>
      <c r="B41" s="124"/>
      <c r="C41" s="124"/>
      <c r="D41" s="124"/>
      <c r="E41" s="124"/>
      <c r="F41" s="124"/>
      <c r="G41" s="124"/>
      <c r="H41" s="125"/>
    </row>
    <row r="42" spans="1:8" x14ac:dyDescent="0.25">
      <c r="A42" s="123"/>
      <c r="B42" s="124"/>
      <c r="C42" s="124"/>
      <c r="D42" s="124"/>
      <c r="E42" s="124"/>
      <c r="F42" s="124"/>
      <c r="G42" s="124"/>
      <c r="H42" s="125"/>
    </row>
    <row r="43" spans="1:8" x14ac:dyDescent="0.25">
      <c r="A43" s="123"/>
      <c r="B43" s="124"/>
      <c r="C43" s="124"/>
      <c r="D43" s="124"/>
      <c r="E43" s="124"/>
      <c r="F43" s="124"/>
      <c r="G43" s="124"/>
      <c r="H43" s="125"/>
    </row>
    <row r="44" spans="1:8" x14ac:dyDescent="0.25">
      <c r="A44" s="123"/>
      <c r="B44" s="124"/>
      <c r="C44" s="124"/>
      <c r="D44" s="124"/>
      <c r="E44" s="124"/>
      <c r="F44" s="124"/>
      <c r="G44" s="124"/>
      <c r="H44" s="125"/>
    </row>
    <row r="45" spans="1:8" x14ac:dyDescent="0.25">
      <c r="A45" s="123"/>
      <c r="B45" s="124"/>
      <c r="C45" s="124"/>
      <c r="D45" s="124"/>
      <c r="E45" s="124"/>
      <c r="F45" s="124"/>
      <c r="G45" s="124"/>
      <c r="H45" s="125"/>
    </row>
    <row r="46" spans="1:8" x14ac:dyDescent="0.25">
      <c r="A46" s="123"/>
      <c r="B46" s="124"/>
      <c r="C46" s="124"/>
      <c r="D46" s="124"/>
      <c r="E46" s="124"/>
      <c r="F46" s="124"/>
      <c r="G46" s="124"/>
      <c r="H46" s="125"/>
    </row>
    <row r="47" spans="1:8" x14ac:dyDescent="0.25">
      <c r="A47" s="123"/>
      <c r="B47" s="124"/>
      <c r="C47" s="124"/>
      <c r="D47" s="124"/>
      <c r="E47" s="124"/>
      <c r="F47" s="124"/>
      <c r="G47" s="124"/>
      <c r="H47" s="125"/>
    </row>
    <row r="48" spans="1:8" x14ac:dyDescent="0.25">
      <c r="A48" s="123"/>
      <c r="B48" s="124"/>
      <c r="C48" s="124"/>
      <c r="D48" s="124"/>
      <c r="E48" s="124"/>
      <c r="F48" s="124"/>
      <c r="G48" s="124"/>
      <c r="H48" s="125"/>
    </row>
    <row r="49" spans="1:8" x14ac:dyDescent="0.25">
      <c r="A49" s="123"/>
      <c r="B49" s="124"/>
      <c r="C49" s="124"/>
      <c r="D49" s="124"/>
      <c r="E49" s="124"/>
      <c r="F49" s="124"/>
      <c r="G49" s="124"/>
      <c r="H49" s="125"/>
    </row>
    <row r="50" spans="1:8" x14ac:dyDescent="0.25">
      <c r="A50" s="123"/>
      <c r="B50" s="124"/>
      <c r="C50" s="124"/>
      <c r="D50" s="124"/>
      <c r="E50" s="124"/>
      <c r="F50" s="124"/>
      <c r="G50" s="124"/>
      <c r="H50" s="125"/>
    </row>
    <row r="51" spans="1:8" x14ac:dyDescent="0.25">
      <c r="A51" s="123"/>
      <c r="B51" s="124"/>
      <c r="C51" s="124"/>
      <c r="D51" s="124"/>
      <c r="E51" s="124"/>
      <c r="F51" s="124"/>
      <c r="G51" s="124"/>
      <c r="H51" s="125"/>
    </row>
    <row r="52" spans="1:8" x14ac:dyDescent="0.25">
      <c r="A52" s="123"/>
      <c r="B52" s="124"/>
      <c r="C52" s="124"/>
      <c r="D52" s="124"/>
      <c r="E52" s="124"/>
      <c r="F52" s="124"/>
      <c r="G52" s="124"/>
      <c r="H52" s="125"/>
    </row>
    <row r="53" spans="1:8" x14ac:dyDescent="0.25">
      <c r="A53" s="123"/>
      <c r="B53" s="124"/>
      <c r="C53" s="124"/>
      <c r="D53" s="124"/>
      <c r="E53" s="124"/>
      <c r="F53" s="124"/>
      <c r="G53" s="124"/>
      <c r="H53" s="125"/>
    </row>
    <row r="54" spans="1:8" x14ac:dyDescent="0.25">
      <c r="A54" s="123"/>
      <c r="B54" s="124"/>
      <c r="C54" s="124"/>
      <c r="D54" s="124"/>
      <c r="E54" s="124"/>
      <c r="F54" s="124"/>
      <c r="G54" s="124"/>
      <c r="H54" s="125"/>
    </row>
    <row r="55" spans="1:8" x14ac:dyDescent="0.25">
      <c r="A55" s="123"/>
      <c r="B55" s="124"/>
      <c r="C55" s="124"/>
      <c r="D55" s="124"/>
      <c r="E55" s="124"/>
      <c r="F55" s="124"/>
      <c r="G55" s="124"/>
      <c r="H55" s="125"/>
    </row>
    <row r="56" spans="1:8" ht="15.75" thickBot="1" x14ac:dyDescent="0.3">
      <c r="A56" s="126"/>
      <c r="B56" s="127"/>
      <c r="C56" s="127"/>
      <c r="D56" s="127"/>
      <c r="E56" s="127"/>
      <c r="F56" s="127"/>
      <c r="G56" s="127"/>
      <c r="H56" s="128"/>
    </row>
    <row r="57" spans="1:8" ht="15.75" thickTop="1" x14ac:dyDescent="0.25"/>
  </sheetData>
  <mergeCells count="21">
    <mergeCell ref="A33:H56"/>
    <mergeCell ref="A22:B22"/>
    <mergeCell ref="A23:B23"/>
    <mergeCell ref="A24:B24"/>
    <mergeCell ref="A25:B25"/>
    <mergeCell ref="A26:B26"/>
    <mergeCell ref="A20:B20"/>
    <mergeCell ref="A21:B21"/>
    <mergeCell ref="A27:B27"/>
    <mergeCell ref="A28:B28"/>
    <mergeCell ref="A29:B29"/>
    <mergeCell ref="A13:B13"/>
    <mergeCell ref="A6:A9"/>
    <mergeCell ref="A14:B14"/>
    <mergeCell ref="A15:B15"/>
    <mergeCell ref="A19:B19"/>
    <mergeCell ref="A4:B4"/>
    <mergeCell ref="A5:B5"/>
    <mergeCell ref="A10:B10"/>
    <mergeCell ref="A11:B11"/>
    <mergeCell ref="A12:B1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27"/>
  <sheetViews>
    <sheetView tabSelected="1" zoomScale="85" zoomScaleNormal="85" workbookViewId="0">
      <selection activeCell="C25" sqref="C25:G25"/>
    </sheetView>
  </sheetViews>
  <sheetFormatPr baseColWidth="10" defaultRowHeight="15" x14ac:dyDescent="0.25"/>
  <cols>
    <col min="1" max="2" width="11.42578125" style="8"/>
    <col min="3" max="3" width="16" style="8" bestFit="1" customWidth="1"/>
    <col min="4" max="9" width="11.42578125" style="8"/>
    <col min="10" max="10" width="11.85546875" style="8" bestFit="1" customWidth="1"/>
    <col min="11" max="11" width="11.42578125" style="8"/>
    <col min="12" max="12" width="11.42578125" style="28"/>
    <col min="13" max="13" width="11.85546875" style="8" bestFit="1" customWidth="1"/>
    <col min="14" max="15" width="11.42578125" style="8"/>
    <col min="16" max="16" width="11.42578125" style="6"/>
    <col min="17" max="17" width="13" style="6" bestFit="1" customWidth="1"/>
    <col min="18" max="20" width="11.42578125" style="6"/>
    <col min="21" max="21" width="13.140625" style="6" bestFit="1" customWidth="1"/>
    <col min="22" max="25" width="11.42578125" style="6"/>
    <col min="26" max="16384" width="11.42578125" style="8"/>
  </cols>
  <sheetData>
    <row r="1" spans="1:17" ht="16.5" thickBot="1" x14ac:dyDescent="0.3">
      <c r="A1" s="1" t="s">
        <v>49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Q1" s="7"/>
    </row>
    <row r="2" spans="1:17" ht="15.75" x14ac:dyDescent="0.25">
      <c r="A2" s="145" t="s">
        <v>30</v>
      </c>
      <c r="B2" s="145" t="s">
        <v>31</v>
      </c>
      <c r="C2" s="145" t="s">
        <v>44</v>
      </c>
      <c r="D2" s="143" t="s">
        <v>38</v>
      </c>
      <c r="E2" s="143"/>
      <c r="F2" s="143" t="s">
        <v>39</v>
      </c>
      <c r="G2" s="143"/>
      <c r="H2" s="143" t="s">
        <v>40</v>
      </c>
      <c r="I2" s="143"/>
      <c r="J2" s="143" t="s">
        <v>41</v>
      </c>
      <c r="K2" s="143"/>
      <c r="L2" s="143" t="s">
        <v>42</v>
      </c>
      <c r="M2" s="143"/>
      <c r="N2" s="143" t="s">
        <v>43</v>
      </c>
      <c r="O2" s="144"/>
      <c r="Q2" s="7"/>
    </row>
    <row r="3" spans="1:17" ht="16.5" thickBot="1" x14ac:dyDescent="0.3">
      <c r="A3" s="147"/>
      <c r="B3" s="147"/>
      <c r="C3" s="147"/>
      <c r="D3" s="9" t="s">
        <v>32</v>
      </c>
      <c r="E3" s="9" t="s">
        <v>33</v>
      </c>
      <c r="F3" s="9" t="s">
        <v>32</v>
      </c>
      <c r="G3" s="9" t="s">
        <v>33</v>
      </c>
      <c r="H3" s="9" t="s">
        <v>32</v>
      </c>
      <c r="I3" s="9" t="s">
        <v>33</v>
      </c>
      <c r="J3" s="9" t="s">
        <v>32</v>
      </c>
      <c r="K3" s="9" t="s">
        <v>33</v>
      </c>
      <c r="L3" s="9" t="s">
        <v>32</v>
      </c>
      <c r="M3" s="9" t="s">
        <v>33</v>
      </c>
      <c r="N3" s="9" t="s">
        <v>32</v>
      </c>
      <c r="O3" s="10" t="s">
        <v>33</v>
      </c>
      <c r="Q3" s="7"/>
    </row>
    <row r="4" spans="1:17" ht="15.75" x14ac:dyDescent="0.25">
      <c r="A4" s="145" t="s">
        <v>48</v>
      </c>
      <c r="B4" s="11" t="s">
        <v>45</v>
      </c>
      <c r="C4" s="12"/>
      <c r="D4" s="13"/>
      <c r="E4" s="14"/>
      <c r="F4" s="13"/>
      <c r="G4" s="14"/>
      <c r="H4" s="13"/>
      <c r="I4" s="14"/>
      <c r="J4" s="13"/>
      <c r="K4" s="14"/>
      <c r="L4" s="13"/>
      <c r="M4" s="14"/>
      <c r="N4" s="13"/>
      <c r="O4" s="15"/>
      <c r="Q4" s="7"/>
    </row>
    <row r="5" spans="1:17" ht="15.75" x14ac:dyDescent="0.25">
      <c r="A5" s="146"/>
      <c r="B5" s="16" t="s">
        <v>34</v>
      </c>
      <c r="C5" s="17"/>
      <c r="D5" s="18"/>
      <c r="E5" s="19"/>
      <c r="F5" s="18"/>
      <c r="G5" s="19"/>
      <c r="H5" s="18"/>
      <c r="I5" s="19"/>
      <c r="J5" s="18"/>
      <c r="K5" s="19"/>
      <c r="L5" s="18"/>
      <c r="M5" s="19"/>
      <c r="N5" s="18"/>
      <c r="O5" s="20"/>
      <c r="Q5" s="7"/>
    </row>
    <row r="6" spans="1:17" ht="15.75" x14ac:dyDescent="0.25">
      <c r="A6" s="146"/>
      <c r="B6" s="16" t="s">
        <v>35</v>
      </c>
      <c r="C6" s="17"/>
      <c r="D6" s="18"/>
      <c r="E6" s="19"/>
      <c r="F6" s="18"/>
      <c r="G6" s="19"/>
      <c r="H6" s="18"/>
      <c r="I6" s="19"/>
      <c r="J6" s="18"/>
      <c r="K6" s="19"/>
      <c r="L6" s="18"/>
      <c r="M6" s="19"/>
      <c r="N6" s="18"/>
      <c r="O6" s="20"/>
      <c r="P6" s="21"/>
      <c r="Q6" s="7"/>
    </row>
    <row r="7" spans="1:17" ht="16.5" thickBot="1" x14ac:dyDescent="0.3">
      <c r="A7" s="147"/>
      <c r="B7" s="22" t="s">
        <v>46</v>
      </c>
      <c r="C7" s="23"/>
      <c r="D7" s="24"/>
      <c r="E7" s="25"/>
      <c r="F7" s="24"/>
      <c r="G7" s="25"/>
      <c r="H7" s="24"/>
      <c r="I7" s="25"/>
      <c r="J7" s="24"/>
      <c r="K7" s="25"/>
      <c r="L7" s="24"/>
      <c r="M7" s="25"/>
      <c r="N7" s="24"/>
      <c r="O7" s="26"/>
      <c r="Q7" s="7"/>
    </row>
    <row r="8" spans="1:17" ht="15.75" x14ac:dyDescent="0.25">
      <c r="A8" s="145" t="s">
        <v>36</v>
      </c>
      <c r="B8" s="11" t="s">
        <v>45</v>
      </c>
      <c r="C8" s="12"/>
      <c r="D8" s="13"/>
      <c r="E8" s="14"/>
      <c r="F8" s="13"/>
      <c r="G8" s="14"/>
      <c r="H8" s="13"/>
      <c r="I8" s="14"/>
      <c r="J8" s="13"/>
      <c r="K8" s="14"/>
      <c r="L8" s="13"/>
      <c r="M8" s="14"/>
      <c r="N8" s="13"/>
      <c r="O8" s="15"/>
      <c r="Q8" s="7"/>
    </row>
    <row r="9" spans="1:17" ht="15.75" x14ac:dyDescent="0.25">
      <c r="A9" s="146"/>
      <c r="B9" s="16" t="s">
        <v>34</v>
      </c>
      <c r="C9" s="17"/>
      <c r="D9" s="18"/>
      <c r="E9" s="19"/>
      <c r="F9" s="18"/>
      <c r="G9" s="19"/>
      <c r="H9" s="18"/>
      <c r="I9" s="19"/>
      <c r="J9" s="18"/>
      <c r="K9" s="19"/>
      <c r="L9" s="18"/>
      <c r="M9" s="19"/>
      <c r="N9" s="18"/>
      <c r="O9" s="20"/>
      <c r="Q9" s="7"/>
    </row>
    <row r="10" spans="1:17" ht="15.75" x14ac:dyDescent="0.25">
      <c r="A10" s="146"/>
      <c r="B10" s="16" t="s">
        <v>35</v>
      </c>
      <c r="C10" s="17"/>
      <c r="D10" s="18"/>
      <c r="E10" s="19"/>
      <c r="F10" s="18"/>
      <c r="G10" s="19"/>
      <c r="H10" s="18"/>
      <c r="I10" s="19"/>
      <c r="J10" s="18"/>
      <c r="K10" s="19"/>
      <c r="L10" s="18"/>
      <c r="M10" s="19"/>
      <c r="N10" s="18"/>
      <c r="O10" s="20"/>
      <c r="Q10" s="7"/>
    </row>
    <row r="11" spans="1:17" ht="16.5" thickBot="1" x14ac:dyDescent="0.3">
      <c r="A11" s="147"/>
      <c r="B11" s="22" t="s">
        <v>46</v>
      </c>
      <c r="C11" s="23"/>
      <c r="D11" s="24"/>
      <c r="E11" s="25"/>
      <c r="F11" s="24"/>
      <c r="G11" s="25"/>
      <c r="H11" s="24"/>
      <c r="I11" s="25"/>
      <c r="J11" s="24"/>
      <c r="K11" s="25"/>
      <c r="L11" s="24"/>
      <c r="M11" s="25"/>
      <c r="N11" s="24"/>
      <c r="O11" s="26"/>
      <c r="Q11" s="7"/>
    </row>
    <row r="12" spans="1:17" ht="15.75" x14ac:dyDescent="0.25">
      <c r="A12" s="145" t="s">
        <v>37</v>
      </c>
      <c r="B12" s="11" t="s">
        <v>45</v>
      </c>
      <c r="C12" s="12"/>
      <c r="D12" s="13"/>
      <c r="E12" s="14"/>
      <c r="F12" s="13"/>
      <c r="G12" s="14"/>
      <c r="H12" s="13"/>
      <c r="I12" s="14"/>
      <c r="J12" s="13"/>
      <c r="K12" s="14"/>
      <c r="L12" s="13"/>
      <c r="M12" s="14"/>
      <c r="N12" s="13"/>
      <c r="O12" s="15"/>
      <c r="Q12" s="7"/>
    </row>
    <row r="13" spans="1:17" ht="15.75" x14ac:dyDescent="0.25">
      <c r="A13" s="146"/>
      <c r="B13" s="16" t="s">
        <v>34</v>
      </c>
      <c r="C13" s="17"/>
      <c r="D13" s="18"/>
      <c r="E13" s="19"/>
      <c r="F13" s="18"/>
      <c r="G13" s="19"/>
      <c r="H13" s="18"/>
      <c r="I13" s="19"/>
      <c r="J13" s="18"/>
      <c r="K13" s="19"/>
      <c r="L13" s="18"/>
      <c r="M13" s="19"/>
      <c r="N13" s="18"/>
      <c r="O13" s="20"/>
      <c r="Q13" s="7"/>
    </row>
    <row r="14" spans="1:17" ht="15.75" x14ac:dyDescent="0.25">
      <c r="A14" s="146"/>
      <c r="B14" s="16" t="s">
        <v>35</v>
      </c>
      <c r="C14" s="17"/>
      <c r="D14" s="18"/>
      <c r="E14" s="19"/>
      <c r="F14" s="18"/>
      <c r="G14" s="19"/>
      <c r="H14" s="18"/>
      <c r="I14" s="19"/>
      <c r="J14" s="18"/>
      <c r="K14" s="19"/>
      <c r="L14" s="18"/>
      <c r="M14" s="19"/>
      <c r="N14" s="18"/>
      <c r="O14" s="20"/>
      <c r="Q14" s="7"/>
    </row>
    <row r="15" spans="1:17" ht="16.5" thickBot="1" x14ac:dyDescent="0.3">
      <c r="A15" s="147"/>
      <c r="B15" s="22" t="s">
        <v>46</v>
      </c>
      <c r="C15" s="23"/>
      <c r="D15" s="24"/>
      <c r="E15" s="25"/>
      <c r="F15" s="24"/>
      <c r="G15" s="25"/>
      <c r="H15" s="24"/>
      <c r="I15" s="25"/>
      <c r="J15" s="24"/>
      <c r="K15" s="25"/>
      <c r="L15" s="24"/>
      <c r="M15" s="25"/>
      <c r="N15" s="24"/>
      <c r="O15" s="26"/>
      <c r="Q15" s="7"/>
    </row>
    <row r="16" spans="1:17" ht="15.75" x14ac:dyDescent="0.25">
      <c r="A16" s="145" t="s">
        <v>47</v>
      </c>
      <c r="B16" s="11" t="s">
        <v>45</v>
      </c>
      <c r="C16" s="12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/>
      <c r="O16" s="15"/>
      <c r="Q16" s="7"/>
    </row>
    <row r="17" spans="1:25" ht="15.75" x14ac:dyDescent="0.25">
      <c r="A17" s="146"/>
      <c r="B17" s="16" t="s">
        <v>34</v>
      </c>
      <c r="C17" s="17"/>
      <c r="D17" s="18"/>
      <c r="E17" s="19"/>
      <c r="F17" s="18"/>
      <c r="G17" s="19"/>
      <c r="H17" s="18"/>
      <c r="I17" s="19"/>
      <c r="J17" s="18"/>
      <c r="K17" s="19"/>
      <c r="L17" s="18"/>
      <c r="M17" s="19"/>
      <c r="N17" s="18"/>
      <c r="O17" s="20"/>
      <c r="Q17" s="7"/>
    </row>
    <row r="18" spans="1:25" ht="15.75" x14ac:dyDescent="0.25">
      <c r="A18" s="146"/>
      <c r="B18" s="16" t="s">
        <v>35</v>
      </c>
      <c r="C18" s="17"/>
      <c r="D18" s="18"/>
      <c r="E18" s="19"/>
      <c r="F18" s="18"/>
      <c r="G18" s="19"/>
      <c r="H18" s="18"/>
      <c r="I18" s="19"/>
      <c r="J18" s="18"/>
      <c r="K18" s="19"/>
      <c r="L18" s="18"/>
      <c r="M18" s="19"/>
      <c r="N18" s="18"/>
      <c r="O18" s="20"/>
      <c r="Q18" s="7"/>
    </row>
    <row r="19" spans="1:25" ht="16.5" thickBot="1" x14ac:dyDescent="0.3">
      <c r="A19" s="147"/>
      <c r="B19" s="22" t="s">
        <v>46</v>
      </c>
      <c r="C19" s="23"/>
      <c r="D19" s="24"/>
      <c r="E19" s="25"/>
      <c r="F19" s="24"/>
      <c r="G19" s="25"/>
      <c r="H19" s="24"/>
      <c r="I19" s="25"/>
      <c r="J19" s="24"/>
      <c r="K19" s="25"/>
      <c r="L19" s="24"/>
      <c r="M19" s="25"/>
      <c r="N19" s="24"/>
      <c r="O19" s="26"/>
      <c r="Q19" s="7"/>
    </row>
    <row r="20" spans="1:25" ht="15.75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Q20" s="7"/>
    </row>
    <row r="21" spans="1:25" ht="16.5" thickBot="1" x14ac:dyDescent="0.3">
      <c r="A21" s="27" t="s">
        <v>50</v>
      </c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Q21" s="7"/>
    </row>
    <row r="22" spans="1:25" ht="16.5" thickBot="1" x14ac:dyDescent="0.3">
      <c r="A22" s="148" t="s">
        <v>51</v>
      </c>
      <c r="B22" s="143"/>
      <c r="C22" s="149" t="s">
        <v>52</v>
      </c>
      <c r="D22" s="150"/>
      <c r="E22" s="150"/>
      <c r="F22" s="150"/>
      <c r="G22" s="151"/>
      <c r="H22" s="134" t="s">
        <v>53</v>
      </c>
      <c r="I22" s="135"/>
      <c r="J22" s="136"/>
      <c r="K22" s="134" t="s">
        <v>57</v>
      </c>
      <c r="L22" s="135"/>
      <c r="M22" s="135"/>
      <c r="N22" s="135"/>
      <c r="O22" s="136"/>
      <c r="Q22" s="7"/>
    </row>
    <row r="23" spans="1:25" ht="16.5" thickBot="1" x14ac:dyDescent="0.3">
      <c r="A23" s="131">
        <v>1</v>
      </c>
      <c r="B23" s="132"/>
      <c r="C23" s="132"/>
      <c r="D23" s="132"/>
      <c r="E23" s="132"/>
      <c r="F23" s="132"/>
      <c r="G23" s="133"/>
      <c r="H23" s="134"/>
      <c r="I23" s="135"/>
      <c r="J23" s="136"/>
      <c r="K23" s="134"/>
      <c r="L23" s="135"/>
      <c r="M23" s="135"/>
      <c r="N23" s="135"/>
      <c r="O23" s="136"/>
      <c r="Q23" s="7"/>
    </row>
    <row r="24" spans="1:25" ht="15.75" x14ac:dyDescent="0.25">
      <c r="A24" s="131">
        <v>2</v>
      </c>
      <c r="B24" s="132"/>
      <c r="C24" s="132"/>
      <c r="D24" s="132"/>
      <c r="E24" s="132"/>
      <c r="F24" s="132"/>
      <c r="G24" s="133"/>
      <c r="H24" s="140"/>
      <c r="I24" s="141"/>
      <c r="J24" s="5"/>
      <c r="K24" s="5"/>
      <c r="L24" s="4"/>
      <c r="M24" s="5"/>
      <c r="N24" s="5"/>
      <c r="O24" s="5"/>
      <c r="Q24" s="7"/>
    </row>
    <row r="25" spans="1:25" ht="15.75" x14ac:dyDescent="0.25">
      <c r="A25" s="131">
        <v>3</v>
      </c>
      <c r="B25" s="132"/>
      <c r="C25" s="132"/>
      <c r="D25" s="132"/>
      <c r="E25" s="132"/>
      <c r="F25" s="132"/>
      <c r="G25" s="133"/>
      <c r="H25" s="140"/>
      <c r="I25" s="141"/>
      <c r="J25" s="5"/>
      <c r="K25" s="5"/>
      <c r="L25" s="4"/>
      <c r="M25" s="5"/>
      <c r="N25" s="5"/>
      <c r="O25" s="5"/>
      <c r="Q25" s="7"/>
    </row>
    <row r="26" spans="1:25" ht="16.5" thickBot="1" x14ac:dyDescent="0.3">
      <c r="A26" s="137">
        <v>4</v>
      </c>
      <c r="B26" s="138"/>
      <c r="C26" s="138"/>
      <c r="D26" s="138"/>
      <c r="E26" s="138"/>
      <c r="F26" s="138"/>
      <c r="G26" s="139"/>
      <c r="H26" s="140"/>
      <c r="I26" s="141"/>
      <c r="J26" s="5"/>
      <c r="K26" s="41"/>
      <c r="L26" s="4"/>
      <c r="M26" s="5"/>
      <c r="N26" s="5"/>
      <c r="O26" s="5"/>
      <c r="Q26" s="7"/>
    </row>
    <row r="27" spans="1:25" ht="15.75" x14ac:dyDescent="0.25">
      <c r="O27" s="28"/>
      <c r="P27" s="29"/>
    </row>
    <row r="28" spans="1:25" x14ac:dyDescent="0.25">
      <c r="O28" s="28"/>
    </row>
    <row r="29" spans="1:25" ht="16.5" thickBot="1" x14ac:dyDescent="0.3">
      <c r="A29" s="1" t="s">
        <v>54</v>
      </c>
      <c r="B29" s="2"/>
      <c r="C29" s="3"/>
      <c r="D29" s="4"/>
      <c r="E29" s="4"/>
      <c r="F29" s="4"/>
      <c r="G29" s="4"/>
      <c r="H29" s="4"/>
      <c r="I29" s="4"/>
      <c r="J29" s="4"/>
      <c r="N29" s="4"/>
      <c r="O29" s="4"/>
      <c r="P29" s="30"/>
      <c r="Q29" s="4"/>
    </row>
    <row r="30" spans="1:25" ht="15.75" x14ac:dyDescent="0.25">
      <c r="A30" s="145" t="s">
        <v>30</v>
      </c>
      <c r="B30" s="145" t="s">
        <v>31</v>
      </c>
      <c r="C30" s="145" t="s">
        <v>44</v>
      </c>
      <c r="D30" s="31" t="s">
        <v>38</v>
      </c>
      <c r="E30" s="31" t="s">
        <v>39</v>
      </c>
      <c r="F30" s="31" t="s">
        <v>40</v>
      </c>
      <c r="G30" s="31" t="s">
        <v>41</v>
      </c>
      <c r="H30" s="31" t="s">
        <v>42</v>
      </c>
      <c r="I30" s="32" t="s">
        <v>43</v>
      </c>
      <c r="J30" s="33" t="s">
        <v>58</v>
      </c>
      <c r="K30" s="152" t="s">
        <v>67</v>
      </c>
      <c r="L30" s="153"/>
      <c r="N30" s="142" t="s">
        <v>71</v>
      </c>
      <c r="O30" s="142"/>
      <c r="P30" s="142"/>
      <c r="Q30" s="142"/>
      <c r="R30" s="129" t="s">
        <v>72</v>
      </c>
      <c r="S30" s="130"/>
      <c r="T30" s="130"/>
      <c r="U30" s="130"/>
      <c r="V30" s="129" t="s">
        <v>80</v>
      </c>
      <c r="W30" s="130"/>
      <c r="X30" s="130"/>
      <c r="Y30" s="130"/>
    </row>
    <row r="31" spans="1:25" ht="19.5" thickBot="1" x14ac:dyDescent="0.4">
      <c r="A31" s="147"/>
      <c r="B31" s="147"/>
      <c r="C31" s="147"/>
      <c r="D31" s="9" t="s">
        <v>55</v>
      </c>
      <c r="E31" s="9" t="s">
        <v>55</v>
      </c>
      <c r="F31" s="9" t="s">
        <v>55</v>
      </c>
      <c r="G31" s="9" t="s">
        <v>55</v>
      </c>
      <c r="H31" s="9" t="s">
        <v>55</v>
      </c>
      <c r="I31" s="10" t="s">
        <v>55</v>
      </c>
      <c r="J31" s="34" t="s">
        <v>55</v>
      </c>
      <c r="K31" s="160" t="s">
        <v>55</v>
      </c>
      <c r="L31" s="161"/>
      <c r="N31" s="35" t="s">
        <v>70</v>
      </c>
      <c r="O31" s="35" t="s">
        <v>55</v>
      </c>
      <c r="P31" s="35" t="s">
        <v>66</v>
      </c>
      <c r="Q31" s="35" t="s">
        <v>83</v>
      </c>
      <c r="R31" s="36" t="s">
        <v>70</v>
      </c>
      <c r="S31" s="36" t="s">
        <v>55</v>
      </c>
      <c r="T31" s="36" t="s">
        <v>66</v>
      </c>
      <c r="U31" s="36" t="s">
        <v>84</v>
      </c>
      <c r="V31" s="36" t="s">
        <v>70</v>
      </c>
      <c r="W31" s="36" t="s">
        <v>55</v>
      </c>
      <c r="X31" s="36" t="s">
        <v>66</v>
      </c>
      <c r="Y31" s="36" t="s">
        <v>84</v>
      </c>
    </row>
    <row r="32" spans="1:25" ht="15.75" x14ac:dyDescent="0.25">
      <c r="A32" s="145" t="s">
        <v>48</v>
      </c>
      <c r="B32" s="11" t="s">
        <v>45</v>
      </c>
      <c r="C32" s="42">
        <f>C4</f>
        <v>0</v>
      </c>
      <c r="D32" s="43" t="str">
        <f>IF(D4="","",(D4/1000)/(E4/60))</f>
        <v/>
      </c>
      <c r="E32" s="44" t="str">
        <f>IF(F4="","",(F4/1000)/(G4/60))</f>
        <v/>
      </c>
      <c r="F32" s="44" t="str">
        <f>IF(H4="","",(H4/1000)/(I4/60))</f>
        <v/>
      </c>
      <c r="G32" s="44" t="str">
        <f>IF(J4="","",(J4/1000)/(K4/60))</f>
        <v/>
      </c>
      <c r="H32" s="44" t="str">
        <f>IF(L4="","",(L4/1000)/(M4/60))</f>
        <v/>
      </c>
      <c r="I32" s="45" t="str">
        <f>IF(N4="","",(N4/1000)/(O4/60))</f>
        <v/>
      </c>
      <c r="J32" s="46" t="str">
        <f>IF(D32="","",AVERAGE(D32:I32))</f>
        <v/>
      </c>
      <c r="K32" s="158" t="str">
        <f>IF(J32="","",J32*'Datos de Parcela'!$C$14)</f>
        <v/>
      </c>
      <c r="L32" s="159"/>
      <c r="N32" s="36">
        <v>1</v>
      </c>
      <c r="O32" s="55" t="str">
        <f>IF(D32="","",D32)</f>
        <v/>
      </c>
      <c r="P32" s="56" t="e">
        <f>SMALL($O$32:$O$127,N32)</f>
        <v>#NUM!</v>
      </c>
      <c r="Q32" s="56" t="e">
        <f ca="1">AVERAGE(OFFSET($P$32,0,0,COUNTIF(P32:P127,"&gt;=0")/4,1))</f>
        <v>#REF!</v>
      </c>
      <c r="R32" s="38">
        <v>1</v>
      </c>
      <c r="S32" s="57" t="str">
        <f t="shared" ref="S32:S47" si="0">IF(K32="","",K32)</f>
        <v/>
      </c>
      <c r="T32" s="58" t="e">
        <f>SMALL($S$32:$S$47,R32)</f>
        <v>#NUM!</v>
      </c>
      <c r="U32" s="56" t="e">
        <f ca="1">AVERAGE(OFFSET($T$32,0,0,COUNTIF(T32:T47,"&gt;=0")/4,1))</f>
        <v>#REF!</v>
      </c>
      <c r="V32" s="38">
        <v>1</v>
      </c>
      <c r="W32" s="57">
        <f t="shared" ref="W32:W47" si="1">IF(C32="","",C32)</f>
        <v>0</v>
      </c>
      <c r="X32" s="58">
        <f>SMALL($W$32:$W$47,V32)</f>
        <v>0</v>
      </c>
      <c r="Y32" s="56">
        <f ca="1">AVERAGE(OFFSET($X$32,0,0,COUNTIF(X32:X47,"&gt;=0")/4,1))</f>
        <v>0</v>
      </c>
    </row>
    <row r="33" spans="1:25" ht="15.75" x14ac:dyDescent="0.25">
      <c r="A33" s="146"/>
      <c r="B33" s="16" t="s">
        <v>34</v>
      </c>
      <c r="C33" s="47">
        <f t="shared" ref="C33:C47" si="2">C5</f>
        <v>0</v>
      </c>
      <c r="D33" s="48" t="str">
        <f t="shared" ref="D33:D47" si="3">IF(D5="","",(D5/1000)/(E5/60))</f>
        <v/>
      </c>
      <c r="E33" s="48" t="str">
        <f t="shared" ref="E33:E47" si="4">IF(F5="","",(F5/1000)/(G5/60))</f>
        <v/>
      </c>
      <c r="F33" s="48" t="str">
        <f t="shared" ref="F33:F47" si="5">IF(H5="","",(H5/1000)/(I5/60))</f>
        <v/>
      </c>
      <c r="G33" s="48" t="str">
        <f t="shared" ref="G33:G47" si="6">IF(J5="","",(J5/1000)/(K5/60))</f>
        <v/>
      </c>
      <c r="H33" s="48" t="str">
        <f t="shared" ref="H33:H47" si="7">IF(L5="","",(L5/1000)/(M5/60))</f>
        <v/>
      </c>
      <c r="I33" s="49" t="str">
        <f t="shared" ref="I33:I47" si="8">IF(N5="","",(N5/1000)/(O5/60))</f>
        <v/>
      </c>
      <c r="J33" s="50" t="str">
        <f t="shared" ref="J33:J47" si="9">IF(D33="","",AVERAGE(D33:I33))</f>
        <v/>
      </c>
      <c r="K33" s="154" t="str">
        <f>IF(J33="","",J33*'Datos de Parcela'!$C$14)</f>
        <v/>
      </c>
      <c r="L33" s="155"/>
      <c r="N33" s="36">
        <v>2</v>
      </c>
      <c r="O33" s="57" t="str">
        <f t="shared" ref="O33:O47" si="10">IF(D33="","",D33)</f>
        <v/>
      </c>
      <c r="P33" s="56" t="e">
        <f t="shared" ref="P33:P96" si="11">SMALL($O$32:$O$127,N33)</f>
        <v>#NUM!</v>
      </c>
      <c r="Q33" s="36"/>
      <c r="R33" s="38">
        <v>2</v>
      </c>
      <c r="S33" s="57" t="str">
        <f t="shared" si="0"/>
        <v/>
      </c>
      <c r="T33" s="58" t="e">
        <f>SMALL($S$32:$S$47,R33)</f>
        <v>#NUM!</v>
      </c>
      <c r="U33" s="36"/>
      <c r="V33" s="38">
        <v>2</v>
      </c>
      <c r="W33" s="57">
        <f t="shared" si="1"/>
        <v>0</v>
      </c>
      <c r="X33" s="58">
        <f>SMALL($W$32:$W$47,V33)</f>
        <v>0</v>
      </c>
      <c r="Y33" s="36"/>
    </row>
    <row r="34" spans="1:25" ht="15.75" x14ac:dyDescent="0.25">
      <c r="A34" s="146"/>
      <c r="B34" s="16" t="s">
        <v>35</v>
      </c>
      <c r="C34" s="47">
        <f t="shared" si="2"/>
        <v>0</v>
      </c>
      <c r="D34" s="48" t="str">
        <f t="shared" si="3"/>
        <v/>
      </c>
      <c r="E34" s="48" t="str">
        <f t="shared" si="4"/>
        <v/>
      </c>
      <c r="F34" s="48" t="str">
        <f t="shared" si="5"/>
        <v/>
      </c>
      <c r="G34" s="48" t="str">
        <f t="shared" si="6"/>
        <v/>
      </c>
      <c r="H34" s="48" t="str">
        <f t="shared" si="7"/>
        <v/>
      </c>
      <c r="I34" s="49" t="str">
        <f t="shared" si="8"/>
        <v/>
      </c>
      <c r="J34" s="50" t="str">
        <f t="shared" si="9"/>
        <v/>
      </c>
      <c r="K34" s="154" t="str">
        <f>IF(J34="","",J34*'Datos de Parcela'!$C$14)</f>
        <v/>
      </c>
      <c r="L34" s="155"/>
      <c r="N34" s="36">
        <v>3</v>
      </c>
      <c r="O34" s="57" t="str">
        <f t="shared" si="10"/>
        <v/>
      </c>
      <c r="P34" s="56" t="e">
        <f t="shared" si="11"/>
        <v>#NUM!</v>
      </c>
      <c r="Q34" s="36"/>
      <c r="R34" s="38">
        <v>3</v>
      </c>
      <c r="S34" s="57" t="str">
        <f t="shared" si="0"/>
        <v/>
      </c>
      <c r="T34" s="58" t="e">
        <f>SMALL($S$7:$S$47,R34)</f>
        <v>#NUM!</v>
      </c>
      <c r="U34" s="36"/>
      <c r="V34" s="38">
        <v>3</v>
      </c>
      <c r="W34" s="57">
        <f t="shared" si="1"/>
        <v>0</v>
      </c>
      <c r="X34" s="58">
        <f>SMALL($W$7:$W$47,V34)</f>
        <v>0</v>
      </c>
      <c r="Y34" s="36"/>
    </row>
    <row r="35" spans="1:25" ht="16.5" thickBot="1" x14ac:dyDescent="0.3">
      <c r="A35" s="147"/>
      <c r="B35" s="22" t="s">
        <v>46</v>
      </c>
      <c r="C35" s="51">
        <f t="shared" si="2"/>
        <v>0</v>
      </c>
      <c r="D35" s="52" t="str">
        <f t="shared" si="3"/>
        <v/>
      </c>
      <c r="E35" s="52" t="str">
        <f t="shared" si="4"/>
        <v/>
      </c>
      <c r="F35" s="52" t="str">
        <f t="shared" si="5"/>
        <v/>
      </c>
      <c r="G35" s="52" t="str">
        <f t="shared" si="6"/>
        <v/>
      </c>
      <c r="H35" s="52" t="str">
        <f t="shared" si="7"/>
        <v/>
      </c>
      <c r="I35" s="53" t="str">
        <f t="shared" si="8"/>
        <v/>
      </c>
      <c r="J35" s="54" t="str">
        <f t="shared" si="9"/>
        <v/>
      </c>
      <c r="K35" s="156" t="str">
        <f>IF(J35="","",J35*'Datos de Parcela'!$C$14)</f>
        <v/>
      </c>
      <c r="L35" s="157"/>
      <c r="N35" s="36">
        <v>4</v>
      </c>
      <c r="O35" s="57" t="str">
        <f t="shared" si="10"/>
        <v/>
      </c>
      <c r="P35" s="56" t="e">
        <f t="shared" si="11"/>
        <v>#NUM!</v>
      </c>
      <c r="Q35" s="36"/>
      <c r="R35" s="38">
        <v>4</v>
      </c>
      <c r="S35" s="57" t="str">
        <f t="shared" si="0"/>
        <v/>
      </c>
      <c r="T35" s="58" t="e">
        <f>SMALL($S$7:$S$47,R35)</f>
        <v>#NUM!</v>
      </c>
      <c r="U35" s="36"/>
      <c r="V35" s="38">
        <v>4</v>
      </c>
      <c r="W35" s="57">
        <f t="shared" si="1"/>
        <v>0</v>
      </c>
      <c r="X35" s="58">
        <f>SMALL($W$7:$W$47,V35)</f>
        <v>0</v>
      </c>
      <c r="Y35" s="36"/>
    </row>
    <row r="36" spans="1:25" ht="15.75" x14ac:dyDescent="0.25">
      <c r="A36" s="145" t="s">
        <v>36</v>
      </c>
      <c r="B36" s="11" t="s">
        <v>45</v>
      </c>
      <c r="C36" s="42">
        <f t="shared" si="2"/>
        <v>0</v>
      </c>
      <c r="D36" s="44" t="str">
        <f t="shared" si="3"/>
        <v/>
      </c>
      <c r="E36" s="44" t="str">
        <f t="shared" si="4"/>
        <v/>
      </c>
      <c r="F36" s="44" t="str">
        <f t="shared" si="5"/>
        <v/>
      </c>
      <c r="G36" s="44" t="str">
        <f t="shared" si="6"/>
        <v/>
      </c>
      <c r="H36" s="44" t="str">
        <f t="shared" si="7"/>
        <v/>
      </c>
      <c r="I36" s="45" t="str">
        <f t="shared" si="8"/>
        <v/>
      </c>
      <c r="J36" s="46" t="str">
        <f t="shared" si="9"/>
        <v/>
      </c>
      <c r="K36" s="158" t="str">
        <f>IF(J36="","",J36*'Datos de Parcela'!$C$14)</f>
        <v/>
      </c>
      <c r="L36" s="159"/>
      <c r="N36" s="36">
        <v>5</v>
      </c>
      <c r="O36" s="57" t="str">
        <f t="shared" si="10"/>
        <v/>
      </c>
      <c r="P36" s="56" t="e">
        <f t="shared" si="11"/>
        <v>#NUM!</v>
      </c>
      <c r="Q36" s="36"/>
      <c r="R36" s="38">
        <v>5</v>
      </c>
      <c r="S36" s="57" t="str">
        <f t="shared" si="0"/>
        <v/>
      </c>
      <c r="T36" s="58" t="e">
        <f>SMALL($S$7:$S$47,R36)</f>
        <v>#NUM!</v>
      </c>
      <c r="U36" s="36"/>
      <c r="V36" s="38">
        <v>5</v>
      </c>
      <c r="W36" s="57">
        <f t="shared" si="1"/>
        <v>0</v>
      </c>
      <c r="X36" s="58">
        <f>SMALL($W$7:$W$47,V36)</f>
        <v>0</v>
      </c>
      <c r="Y36" s="36"/>
    </row>
    <row r="37" spans="1:25" ht="15.75" x14ac:dyDescent="0.25">
      <c r="A37" s="146"/>
      <c r="B37" s="16" t="s">
        <v>34</v>
      </c>
      <c r="C37" s="47">
        <f t="shared" si="2"/>
        <v>0</v>
      </c>
      <c r="D37" s="48" t="str">
        <f t="shared" si="3"/>
        <v/>
      </c>
      <c r="E37" s="48" t="str">
        <f t="shared" si="4"/>
        <v/>
      </c>
      <c r="F37" s="48" t="str">
        <f t="shared" si="5"/>
        <v/>
      </c>
      <c r="G37" s="48" t="str">
        <f t="shared" si="6"/>
        <v/>
      </c>
      <c r="H37" s="48" t="str">
        <f t="shared" si="7"/>
        <v/>
      </c>
      <c r="I37" s="49" t="str">
        <f t="shared" si="8"/>
        <v/>
      </c>
      <c r="J37" s="50" t="str">
        <f t="shared" si="9"/>
        <v/>
      </c>
      <c r="K37" s="154" t="str">
        <f>IF(J37="","",J37*'Datos de Parcela'!$C$14)</f>
        <v/>
      </c>
      <c r="L37" s="155"/>
      <c r="N37" s="36">
        <v>6</v>
      </c>
      <c r="O37" s="57" t="str">
        <f t="shared" si="10"/>
        <v/>
      </c>
      <c r="P37" s="56" t="e">
        <f t="shared" si="11"/>
        <v>#NUM!</v>
      </c>
      <c r="Q37" s="36"/>
      <c r="R37" s="38">
        <v>6</v>
      </c>
      <c r="S37" s="57" t="str">
        <f t="shared" si="0"/>
        <v/>
      </c>
      <c r="T37" s="58" t="e">
        <f t="shared" ref="T37:T47" si="12">SMALL($S$32:$S$47,R37)</f>
        <v>#NUM!</v>
      </c>
      <c r="U37" s="36"/>
      <c r="V37" s="38">
        <v>6</v>
      </c>
      <c r="W37" s="57">
        <f t="shared" si="1"/>
        <v>0</v>
      </c>
      <c r="X37" s="58">
        <f t="shared" ref="X37:X47" si="13">SMALL($W$32:$W$47,V37)</f>
        <v>0</v>
      </c>
      <c r="Y37" s="36"/>
    </row>
    <row r="38" spans="1:25" ht="15.75" x14ac:dyDescent="0.25">
      <c r="A38" s="146"/>
      <c r="B38" s="16" t="s">
        <v>35</v>
      </c>
      <c r="C38" s="47">
        <f t="shared" si="2"/>
        <v>0</v>
      </c>
      <c r="D38" s="48" t="str">
        <f t="shared" si="3"/>
        <v/>
      </c>
      <c r="E38" s="48" t="str">
        <f t="shared" si="4"/>
        <v/>
      </c>
      <c r="F38" s="48" t="str">
        <f t="shared" si="5"/>
        <v/>
      </c>
      <c r="G38" s="48" t="str">
        <f t="shared" si="6"/>
        <v/>
      </c>
      <c r="H38" s="48" t="str">
        <f t="shared" si="7"/>
        <v/>
      </c>
      <c r="I38" s="49" t="str">
        <f t="shared" si="8"/>
        <v/>
      </c>
      <c r="J38" s="50" t="str">
        <f t="shared" si="9"/>
        <v/>
      </c>
      <c r="K38" s="154" t="str">
        <f>IF(J38="","",J38*'Datos de Parcela'!$C$14)</f>
        <v/>
      </c>
      <c r="L38" s="155"/>
      <c r="N38" s="36">
        <v>7</v>
      </c>
      <c r="O38" s="57" t="str">
        <f t="shared" si="10"/>
        <v/>
      </c>
      <c r="P38" s="56" t="e">
        <f t="shared" si="11"/>
        <v>#NUM!</v>
      </c>
      <c r="Q38" s="36"/>
      <c r="R38" s="38">
        <v>7</v>
      </c>
      <c r="S38" s="57" t="str">
        <f t="shared" si="0"/>
        <v/>
      </c>
      <c r="T38" s="58" t="e">
        <f t="shared" si="12"/>
        <v>#NUM!</v>
      </c>
      <c r="U38" s="36"/>
      <c r="V38" s="38">
        <v>7</v>
      </c>
      <c r="W38" s="57">
        <f t="shared" si="1"/>
        <v>0</v>
      </c>
      <c r="X38" s="58">
        <f t="shared" si="13"/>
        <v>0</v>
      </c>
      <c r="Y38" s="36"/>
    </row>
    <row r="39" spans="1:25" ht="16.5" thickBot="1" x14ac:dyDescent="0.3">
      <c r="A39" s="147"/>
      <c r="B39" s="22" t="s">
        <v>46</v>
      </c>
      <c r="C39" s="51">
        <f t="shared" si="2"/>
        <v>0</v>
      </c>
      <c r="D39" s="52" t="str">
        <f t="shared" si="3"/>
        <v/>
      </c>
      <c r="E39" s="52" t="str">
        <f t="shared" si="4"/>
        <v/>
      </c>
      <c r="F39" s="52" t="str">
        <f t="shared" si="5"/>
        <v/>
      </c>
      <c r="G39" s="52" t="str">
        <f t="shared" si="6"/>
        <v/>
      </c>
      <c r="H39" s="52" t="str">
        <f t="shared" si="7"/>
        <v/>
      </c>
      <c r="I39" s="53" t="str">
        <f t="shared" si="8"/>
        <v/>
      </c>
      <c r="J39" s="54" t="str">
        <f t="shared" si="9"/>
        <v/>
      </c>
      <c r="K39" s="156" t="str">
        <f>IF(J39="","",J39*'Datos de Parcela'!$C$14)</f>
        <v/>
      </c>
      <c r="L39" s="157"/>
      <c r="N39" s="36">
        <v>8</v>
      </c>
      <c r="O39" s="57" t="str">
        <f t="shared" si="10"/>
        <v/>
      </c>
      <c r="P39" s="56" t="e">
        <f t="shared" si="11"/>
        <v>#NUM!</v>
      </c>
      <c r="Q39" s="36"/>
      <c r="R39" s="38">
        <v>8</v>
      </c>
      <c r="S39" s="57" t="str">
        <f t="shared" si="0"/>
        <v/>
      </c>
      <c r="T39" s="58" t="e">
        <f t="shared" si="12"/>
        <v>#NUM!</v>
      </c>
      <c r="U39" s="36"/>
      <c r="V39" s="38">
        <v>8</v>
      </c>
      <c r="W39" s="57">
        <f t="shared" si="1"/>
        <v>0</v>
      </c>
      <c r="X39" s="58">
        <f t="shared" si="13"/>
        <v>0</v>
      </c>
      <c r="Y39" s="36"/>
    </row>
    <row r="40" spans="1:25" ht="15.75" x14ac:dyDescent="0.25">
      <c r="A40" s="145" t="s">
        <v>37</v>
      </c>
      <c r="B40" s="11" t="s">
        <v>45</v>
      </c>
      <c r="C40" s="42">
        <f t="shared" si="2"/>
        <v>0</v>
      </c>
      <c r="D40" s="44" t="str">
        <f t="shared" si="3"/>
        <v/>
      </c>
      <c r="E40" s="44" t="str">
        <f t="shared" si="4"/>
        <v/>
      </c>
      <c r="F40" s="44" t="str">
        <f t="shared" si="5"/>
        <v/>
      </c>
      <c r="G40" s="44" t="str">
        <f t="shared" si="6"/>
        <v/>
      </c>
      <c r="H40" s="44" t="str">
        <f t="shared" si="7"/>
        <v/>
      </c>
      <c r="I40" s="45" t="str">
        <f t="shared" si="8"/>
        <v/>
      </c>
      <c r="J40" s="46" t="str">
        <f t="shared" si="9"/>
        <v/>
      </c>
      <c r="K40" s="158" t="str">
        <f>IF(J40="","",J40*'Datos de Parcela'!$C$14)</f>
        <v/>
      </c>
      <c r="L40" s="159"/>
      <c r="N40" s="36">
        <v>9</v>
      </c>
      <c r="O40" s="57" t="str">
        <f t="shared" si="10"/>
        <v/>
      </c>
      <c r="P40" s="56" t="e">
        <f t="shared" si="11"/>
        <v>#NUM!</v>
      </c>
      <c r="Q40" s="36"/>
      <c r="R40" s="38">
        <v>9</v>
      </c>
      <c r="S40" s="57" t="str">
        <f t="shared" si="0"/>
        <v/>
      </c>
      <c r="T40" s="58" t="e">
        <f t="shared" si="12"/>
        <v>#NUM!</v>
      </c>
      <c r="U40" s="36"/>
      <c r="V40" s="38">
        <v>9</v>
      </c>
      <c r="W40" s="57">
        <f t="shared" si="1"/>
        <v>0</v>
      </c>
      <c r="X40" s="58">
        <f t="shared" si="13"/>
        <v>0</v>
      </c>
      <c r="Y40" s="36"/>
    </row>
    <row r="41" spans="1:25" ht="15.75" x14ac:dyDescent="0.25">
      <c r="A41" s="146"/>
      <c r="B41" s="16" t="s">
        <v>34</v>
      </c>
      <c r="C41" s="47">
        <f t="shared" si="2"/>
        <v>0</v>
      </c>
      <c r="D41" s="48" t="str">
        <f t="shared" si="3"/>
        <v/>
      </c>
      <c r="E41" s="48" t="str">
        <f t="shared" si="4"/>
        <v/>
      </c>
      <c r="F41" s="48" t="str">
        <f t="shared" si="5"/>
        <v/>
      </c>
      <c r="G41" s="48" t="str">
        <f t="shared" si="6"/>
        <v/>
      </c>
      <c r="H41" s="48" t="str">
        <f t="shared" si="7"/>
        <v/>
      </c>
      <c r="I41" s="49" t="str">
        <f t="shared" si="8"/>
        <v/>
      </c>
      <c r="J41" s="50" t="str">
        <f t="shared" si="9"/>
        <v/>
      </c>
      <c r="K41" s="154" t="str">
        <f>IF(J41="","",J41*'Datos de Parcela'!$C$14)</f>
        <v/>
      </c>
      <c r="L41" s="155"/>
      <c r="N41" s="36">
        <v>10</v>
      </c>
      <c r="O41" s="57" t="str">
        <f t="shared" si="10"/>
        <v/>
      </c>
      <c r="P41" s="56" t="e">
        <f t="shared" si="11"/>
        <v>#NUM!</v>
      </c>
      <c r="Q41" s="36"/>
      <c r="R41" s="38">
        <v>10</v>
      </c>
      <c r="S41" s="57" t="str">
        <f t="shared" si="0"/>
        <v/>
      </c>
      <c r="T41" s="58" t="e">
        <f t="shared" si="12"/>
        <v>#NUM!</v>
      </c>
      <c r="U41" s="36"/>
      <c r="V41" s="38">
        <v>10</v>
      </c>
      <c r="W41" s="57">
        <f t="shared" si="1"/>
        <v>0</v>
      </c>
      <c r="X41" s="58">
        <f t="shared" si="13"/>
        <v>0</v>
      </c>
      <c r="Y41" s="36"/>
    </row>
    <row r="42" spans="1:25" ht="15.75" x14ac:dyDescent="0.25">
      <c r="A42" s="146"/>
      <c r="B42" s="16" t="s">
        <v>35</v>
      </c>
      <c r="C42" s="47">
        <f t="shared" si="2"/>
        <v>0</v>
      </c>
      <c r="D42" s="48" t="str">
        <f t="shared" si="3"/>
        <v/>
      </c>
      <c r="E42" s="48" t="str">
        <f t="shared" si="4"/>
        <v/>
      </c>
      <c r="F42" s="48" t="str">
        <f t="shared" si="5"/>
        <v/>
      </c>
      <c r="G42" s="48" t="str">
        <f t="shared" si="6"/>
        <v/>
      </c>
      <c r="H42" s="48" t="str">
        <f t="shared" si="7"/>
        <v/>
      </c>
      <c r="I42" s="49" t="str">
        <f t="shared" si="8"/>
        <v/>
      </c>
      <c r="J42" s="50" t="str">
        <f t="shared" si="9"/>
        <v/>
      </c>
      <c r="K42" s="154" t="str">
        <f>IF(J42="","",J42*'Datos de Parcela'!$C$14)</f>
        <v/>
      </c>
      <c r="L42" s="155"/>
      <c r="N42" s="36">
        <v>11</v>
      </c>
      <c r="O42" s="57" t="str">
        <f t="shared" si="10"/>
        <v/>
      </c>
      <c r="P42" s="56" t="e">
        <f t="shared" si="11"/>
        <v>#NUM!</v>
      </c>
      <c r="Q42" s="36"/>
      <c r="R42" s="38">
        <v>11</v>
      </c>
      <c r="S42" s="57" t="str">
        <f t="shared" si="0"/>
        <v/>
      </c>
      <c r="T42" s="58" t="e">
        <f t="shared" si="12"/>
        <v>#NUM!</v>
      </c>
      <c r="U42" s="36"/>
      <c r="V42" s="38">
        <v>11</v>
      </c>
      <c r="W42" s="57">
        <f t="shared" si="1"/>
        <v>0</v>
      </c>
      <c r="X42" s="58">
        <f t="shared" si="13"/>
        <v>0</v>
      </c>
      <c r="Y42" s="36"/>
    </row>
    <row r="43" spans="1:25" ht="16.5" thickBot="1" x14ac:dyDescent="0.3">
      <c r="A43" s="147"/>
      <c r="B43" s="22" t="s">
        <v>46</v>
      </c>
      <c r="C43" s="51">
        <f t="shared" si="2"/>
        <v>0</v>
      </c>
      <c r="D43" s="52" t="str">
        <f t="shared" si="3"/>
        <v/>
      </c>
      <c r="E43" s="52" t="str">
        <f t="shared" si="4"/>
        <v/>
      </c>
      <c r="F43" s="52" t="str">
        <f t="shared" si="5"/>
        <v/>
      </c>
      <c r="G43" s="52" t="str">
        <f t="shared" si="6"/>
        <v/>
      </c>
      <c r="H43" s="52" t="str">
        <f t="shared" si="7"/>
        <v/>
      </c>
      <c r="I43" s="53" t="str">
        <f t="shared" si="8"/>
        <v/>
      </c>
      <c r="J43" s="54" t="str">
        <f t="shared" si="9"/>
        <v/>
      </c>
      <c r="K43" s="156" t="str">
        <f>IF(J43="","",J43*'Datos de Parcela'!$C$14)</f>
        <v/>
      </c>
      <c r="L43" s="157"/>
      <c r="N43" s="36">
        <v>12</v>
      </c>
      <c r="O43" s="57" t="str">
        <f t="shared" si="10"/>
        <v/>
      </c>
      <c r="P43" s="56" t="e">
        <f t="shared" si="11"/>
        <v>#NUM!</v>
      </c>
      <c r="Q43" s="36"/>
      <c r="R43" s="38">
        <v>12</v>
      </c>
      <c r="S43" s="57" t="str">
        <f t="shared" si="0"/>
        <v/>
      </c>
      <c r="T43" s="58" t="e">
        <f t="shared" si="12"/>
        <v>#NUM!</v>
      </c>
      <c r="U43" s="36"/>
      <c r="V43" s="38">
        <v>12</v>
      </c>
      <c r="W43" s="57">
        <f t="shared" si="1"/>
        <v>0</v>
      </c>
      <c r="X43" s="58">
        <f t="shared" si="13"/>
        <v>0</v>
      </c>
      <c r="Y43" s="36"/>
    </row>
    <row r="44" spans="1:25" ht="15.75" x14ac:dyDescent="0.25">
      <c r="A44" s="145" t="s">
        <v>47</v>
      </c>
      <c r="B44" s="11" t="s">
        <v>45</v>
      </c>
      <c r="C44" s="42">
        <f t="shared" si="2"/>
        <v>0</v>
      </c>
      <c r="D44" s="44" t="str">
        <f t="shared" si="3"/>
        <v/>
      </c>
      <c r="E44" s="44" t="str">
        <f t="shared" si="4"/>
        <v/>
      </c>
      <c r="F44" s="44" t="str">
        <f t="shared" si="5"/>
        <v/>
      </c>
      <c r="G44" s="44" t="str">
        <f t="shared" si="6"/>
        <v/>
      </c>
      <c r="H44" s="44" t="str">
        <f t="shared" si="7"/>
        <v/>
      </c>
      <c r="I44" s="45" t="str">
        <f t="shared" si="8"/>
        <v/>
      </c>
      <c r="J44" s="46" t="str">
        <f t="shared" si="9"/>
        <v/>
      </c>
      <c r="K44" s="158" t="str">
        <f>IF(J44="","",J44*'Datos de Parcela'!$C$14)</f>
        <v/>
      </c>
      <c r="L44" s="159"/>
      <c r="N44" s="36">
        <v>13</v>
      </c>
      <c r="O44" s="57" t="str">
        <f t="shared" si="10"/>
        <v/>
      </c>
      <c r="P44" s="56" t="e">
        <f t="shared" si="11"/>
        <v>#NUM!</v>
      </c>
      <c r="Q44" s="36"/>
      <c r="R44" s="38">
        <v>13</v>
      </c>
      <c r="S44" s="57" t="str">
        <f t="shared" si="0"/>
        <v/>
      </c>
      <c r="T44" s="58" t="e">
        <f t="shared" si="12"/>
        <v>#NUM!</v>
      </c>
      <c r="U44" s="36"/>
      <c r="V44" s="38">
        <v>13</v>
      </c>
      <c r="W44" s="57">
        <f t="shared" si="1"/>
        <v>0</v>
      </c>
      <c r="X44" s="58">
        <f t="shared" si="13"/>
        <v>0</v>
      </c>
      <c r="Y44" s="36"/>
    </row>
    <row r="45" spans="1:25" ht="15.75" x14ac:dyDescent="0.25">
      <c r="A45" s="146"/>
      <c r="B45" s="16" t="s">
        <v>34</v>
      </c>
      <c r="C45" s="47">
        <f t="shared" si="2"/>
        <v>0</v>
      </c>
      <c r="D45" s="48" t="str">
        <f t="shared" si="3"/>
        <v/>
      </c>
      <c r="E45" s="48" t="str">
        <f t="shared" si="4"/>
        <v/>
      </c>
      <c r="F45" s="48" t="str">
        <f t="shared" si="5"/>
        <v/>
      </c>
      <c r="G45" s="48" t="str">
        <f t="shared" si="6"/>
        <v/>
      </c>
      <c r="H45" s="48" t="str">
        <f t="shared" si="7"/>
        <v/>
      </c>
      <c r="I45" s="49" t="str">
        <f t="shared" si="8"/>
        <v/>
      </c>
      <c r="J45" s="50" t="str">
        <f t="shared" si="9"/>
        <v/>
      </c>
      <c r="K45" s="154" t="str">
        <f>IF(J45="","",J45*'Datos de Parcela'!$C$14)</f>
        <v/>
      </c>
      <c r="L45" s="155"/>
      <c r="N45" s="36">
        <v>14</v>
      </c>
      <c r="O45" s="57" t="str">
        <f t="shared" si="10"/>
        <v/>
      </c>
      <c r="P45" s="56" t="e">
        <f t="shared" si="11"/>
        <v>#NUM!</v>
      </c>
      <c r="Q45" s="36"/>
      <c r="R45" s="38">
        <v>14</v>
      </c>
      <c r="S45" s="57" t="str">
        <f t="shared" si="0"/>
        <v/>
      </c>
      <c r="T45" s="58" t="e">
        <f t="shared" si="12"/>
        <v>#NUM!</v>
      </c>
      <c r="U45" s="36"/>
      <c r="V45" s="38">
        <v>14</v>
      </c>
      <c r="W45" s="57">
        <f t="shared" si="1"/>
        <v>0</v>
      </c>
      <c r="X45" s="58">
        <f t="shared" si="13"/>
        <v>0</v>
      </c>
      <c r="Y45" s="36"/>
    </row>
    <row r="46" spans="1:25" ht="15.75" x14ac:dyDescent="0.25">
      <c r="A46" s="146"/>
      <c r="B46" s="16" t="s">
        <v>35</v>
      </c>
      <c r="C46" s="47">
        <f t="shared" si="2"/>
        <v>0</v>
      </c>
      <c r="D46" s="48" t="str">
        <f t="shared" si="3"/>
        <v/>
      </c>
      <c r="E46" s="48" t="str">
        <f t="shared" si="4"/>
        <v/>
      </c>
      <c r="F46" s="48" t="str">
        <f t="shared" si="5"/>
        <v/>
      </c>
      <c r="G46" s="48" t="str">
        <f t="shared" si="6"/>
        <v/>
      </c>
      <c r="H46" s="48" t="str">
        <f t="shared" si="7"/>
        <v/>
      </c>
      <c r="I46" s="49" t="str">
        <f t="shared" si="8"/>
        <v/>
      </c>
      <c r="J46" s="50" t="str">
        <f t="shared" si="9"/>
        <v/>
      </c>
      <c r="K46" s="154" t="str">
        <f>IF(J46="","",J46*'Datos de Parcela'!$C$14)</f>
        <v/>
      </c>
      <c r="L46" s="155"/>
      <c r="N46" s="36">
        <v>15</v>
      </c>
      <c r="O46" s="57" t="str">
        <f t="shared" si="10"/>
        <v/>
      </c>
      <c r="P46" s="56" t="e">
        <f t="shared" si="11"/>
        <v>#NUM!</v>
      </c>
      <c r="Q46" s="36"/>
      <c r="R46" s="38">
        <v>15</v>
      </c>
      <c r="S46" s="57" t="str">
        <f t="shared" si="0"/>
        <v/>
      </c>
      <c r="T46" s="58" t="e">
        <f t="shared" si="12"/>
        <v>#NUM!</v>
      </c>
      <c r="U46" s="36"/>
      <c r="V46" s="38">
        <v>15</v>
      </c>
      <c r="W46" s="57">
        <f t="shared" si="1"/>
        <v>0</v>
      </c>
      <c r="X46" s="58">
        <f t="shared" si="13"/>
        <v>0</v>
      </c>
      <c r="Y46" s="36"/>
    </row>
    <row r="47" spans="1:25" ht="16.5" thickBot="1" x14ac:dyDescent="0.3">
      <c r="A47" s="147"/>
      <c r="B47" s="22" t="s">
        <v>46</v>
      </c>
      <c r="C47" s="51">
        <f t="shared" si="2"/>
        <v>0</v>
      </c>
      <c r="D47" s="52" t="str">
        <f t="shared" si="3"/>
        <v/>
      </c>
      <c r="E47" s="52" t="str">
        <f t="shared" si="4"/>
        <v/>
      </c>
      <c r="F47" s="52" t="str">
        <f t="shared" si="5"/>
        <v/>
      </c>
      <c r="G47" s="52" t="str">
        <f t="shared" si="6"/>
        <v/>
      </c>
      <c r="H47" s="52" t="str">
        <f t="shared" si="7"/>
        <v/>
      </c>
      <c r="I47" s="53" t="str">
        <f t="shared" si="8"/>
        <v/>
      </c>
      <c r="J47" s="54" t="str">
        <f t="shared" si="9"/>
        <v/>
      </c>
      <c r="K47" s="156" t="str">
        <f>IF(J47="","",J47*'Datos de Parcela'!$C$14)</f>
        <v/>
      </c>
      <c r="L47" s="157"/>
      <c r="N47" s="36">
        <v>16</v>
      </c>
      <c r="O47" s="57" t="str">
        <f t="shared" si="10"/>
        <v/>
      </c>
      <c r="P47" s="56" t="e">
        <f t="shared" si="11"/>
        <v>#NUM!</v>
      </c>
      <c r="Q47" s="36"/>
      <c r="R47" s="38">
        <v>16</v>
      </c>
      <c r="S47" s="57" t="str">
        <f t="shared" si="0"/>
        <v/>
      </c>
      <c r="T47" s="58" t="e">
        <f t="shared" si="12"/>
        <v>#NUM!</v>
      </c>
      <c r="U47" s="36"/>
      <c r="V47" s="38">
        <v>16</v>
      </c>
      <c r="W47" s="57">
        <f t="shared" si="1"/>
        <v>0</v>
      </c>
      <c r="X47" s="58">
        <f t="shared" si="13"/>
        <v>0</v>
      </c>
      <c r="Y47" s="36"/>
    </row>
    <row r="48" spans="1:25" x14ac:dyDescent="0.25">
      <c r="K48" s="39"/>
      <c r="N48" s="36">
        <v>17</v>
      </c>
      <c r="O48" s="57" t="str">
        <f>IF(E32="","",E32)</f>
        <v/>
      </c>
      <c r="P48" s="56" t="e">
        <f t="shared" si="11"/>
        <v>#NUM!</v>
      </c>
      <c r="Q48" s="37"/>
      <c r="R48" s="36"/>
      <c r="S48" s="36"/>
      <c r="T48" s="36"/>
      <c r="U48" s="36"/>
      <c r="V48" s="40"/>
      <c r="W48" s="40"/>
      <c r="X48" s="40"/>
      <c r="Y48" s="40"/>
    </row>
    <row r="49" spans="14:25" x14ac:dyDescent="0.25">
      <c r="N49" s="36">
        <v>18</v>
      </c>
      <c r="O49" s="57" t="str">
        <f t="shared" ref="O49:O63" si="14">IF(E33="","",E33)</f>
        <v/>
      </c>
      <c r="P49" s="56" t="e">
        <f t="shared" si="11"/>
        <v>#NUM!</v>
      </c>
      <c r="Q49" s="37"/>
      <c r="R49" s="36"/>
      <c r="S49" s="36"/>
      <c r="T49" s="36"/>
      <c r="U49" s="36"/>
      <c r="V49" s="40"/>
      <c r="W49" s="40"/>
      <c r="X49" s="40"/>
      <c r="Y49" s="40"/>
    </row>
    <row r="50" spans="14:25" x14ac:dyDescent="0.25">
      <c r="N50" s="36">
        <v>19</v>
      </c>
      <c r="O50" s="57" t="str">
        <f t="shared" si="14"/>
        <v/>
      </c>
      <c r="P50" s="56" t="e">
        <f t="shared" si="11"/>
        <v>#NUM!</v>
      </c>
      <c r="Q50" s="37"/>
      <c r="R50" s="36"/>
      <c r="S50" s="36"/>
      <c r="T50" s="36"/>
      <c r="U50" s="36"/>
      <c r="V50" s="40"/>
      <c r="W50" s="40"/>
      <c r="X50" s="40"/>
      <c r="Y50" s="40"/>
    </row>
    <row r="51" spans="14:25" x14ac:dyDescent="0.25">
      <c r="N51" s="36">
        <v>20</v>
      </c>
      <c r="O51" s="57" t="str">
        <f t="shared" si="14"/>
        <v/>
      </c>
      <c r="P51" s="56" t="e">
        <f t="shared" si="11"/>
        <v>#NUM!</v>
      </c>
      <c r="Q51" s="37"/>
      <c r="R51" s="36"/>
      <c r="S51" s="36"/>
      <c r="T51" s="36"/>
      <c r="U51" s="36"/>
      <c r="V51" s="40"/>
      <c r="W51" s="40"/>
      <c r="X51" s="40"/>
      <c r="Y51" s="40"/>
    </row>
    <row r="52" spans="14:25" x14ac:dyDescent="0.25">
      <c r="N52" s="36">
        <v>21</v>
      </c>
      <c r="O52" s="57" t="str">
        <f t="shared" si="14"/>
        <v/>
      </c>
      <c r="P52" s="56" t="e">
        <f t="shared" si="11"/>
        <v>#NUM!</v>
      </c>
      <c r="Q52" s="37"/>
      <c r="R52" s="36"/>
      <c r="S52" s="36"/>
      <c r="T52" s="36"/>
      <c r="U52" s="36"/>
      <c r="V52" s="40"/>
      <c r="W52" s="40"/>
      <c r="X52" s="40"/>
      <c r="Y52" s="40"/>
    </row>
    <row r="53" spans="14:25" x14ac:dyDescent="0.25">
      <c r="N53" s="36">
        <v>22</v>
      </c>
      <c r="O53" s="57" t="str">
        <f t="shared" si="14"/>
        <v/>
      </c>
      <c r="P53" s="56" t="e">
        <f t="shared" si="11"/>
        <v>#NUM!</v>
      </c>
      <c r="Q53" s="37"/>
      <c r="R53" s="36"/>
      <c r="S53" s="36"/>
      <c r="T53" s="36"/>
      <c r="U53" s="36"/>
      <c r="V53" s="40"/>
      <c r="W53" s="40"/>
      <c r="X53" s="40"/>
      <c r="Y53" s="40"/>
    </row>
    <row r="54" spans="14:25" x14ac:dyDescent="0.25">
      <c r="N54" s="36">
        <v>23</v>
      </c>
      <c r="O54" s="57" t="str">
        <f t="shared" si="14"/>
        <v/>
      </c>
      <c r="P54" s="56" t="e">
        <f t="shared" si="11"/>
        <v>#NUM!</v>
      </c>
      <c r="Q54" s="37"/>
      <c r="R54" s="36"/>
      <c r="S54" s="36"/>
      <c r="T54" s="36"/>
      <c r="U54" s="36"/>
      <c r="V54" s="40"/>
      <c r="W54" s="40"/>
      <c r="X54" s="40"/>
      <c r="Y54" s="40"/>
    </row>
    <row r="55" spans="14:25" x14ac:dyDescent="0.25">
      <c r="N55" s="36">
        <v>24</v>
      </c>
      <c r="O55" s="57" t="str">
        <f t="shared" si="14"/>
        <v/>
      </c>
      <c r="P55" s="56" t="e">
        <f t="shared" si="11"/>
        <v>#NUM!</v>
      </c>
      <c r="Q55" s="37"/>
      <c r="R55" s="36"/>
      <c r="S55" s="36"/>
      <c r="T55" s="36"/>
      <c r="U55" s="36"/>
      <c r="V55" s="40"/>
      <c r="W55" s="40"/>
      <c r="X55" s="40"/>
      <c r="Y55" s="40"/>
    </row>
    <row r="56" spans="14:25" x14ac:dyDescent="0.25">
      <c r="N56" s="36">
        <v>25</v>
      </c>
      <c r="O56" s="57" t="str">
        <f t="shared" si="14"/>
        <v/>
      </c>
      <c r="P56" s="56" t="e">
        <f t="shared" si="11"/>
        <v>#NUM!</v>
      </c>
      <c r="Q56" s="37"/>
      <c r="R56" s="36"/>
      <c r="S56" s="36"/>
      <c r="T56" s="36"/>
      <c r="U56" s="36"/>
      <c r="V56" s="40"/>
      <c r="W56" s="40"/>
      <c r="X56" s="40"/>
      <c r="Y56" s="40"/>
    </row>
    <row r="57" spans="14:25" x14ac:dyDescent="0.25">
      <c r="N57" s="36">
        <v>26</v>
      </c>
      <c r="O57" s="57" t="str">
        <f t="shared" si="14"/>
        <v/>
      </c>
      <c r="P57" s="56" t="e">
        <f t="shared" si="11"/>
        <v>#NUM!</v>
      </c>
      <c r="Q57" s="37"/>
      <c r="R57" s="36"/>
      <c r="S57" s="36"/>
      <c r="T57" s="36"/>
      <c r="U57" s="36"/>
      <c r="V57" s="40"/>
      <c r="W57" s="40"/>
      <c r="X57" s="40"/>
      <c r="Y57" s="40"/>
    </row>
    <row r="58" spans="14:25" x14ac:dyDescent="0.25">
      <c r="N58" s="36">
        <v>27</v>
      </c>
      <c r="O58" s="57" t="str">
        <f t="shared" si="14"/>
        <v/>
      </c>
      <c r="P58" s="56" t="e">
        <f t="shared" si="11"/>
        <v>#NUM!</v>
      </c>
      <c r="Q58" s="37"/>
      <c r="R58" s="36"/>
      <c r="S58" s="36"/>
      <c r="T58" s="36"/>
      <c r="U58" s="36"/>
      <c r="V58" s="40"/>
      <c r="W58" s="40"/>
      <c r="X58" s="40"/>
      <c r="Y58" s="40"/>
    </row>
    <row r="59" spans="14:25" x14ac:dyDescent="0.25">
      <c r="N59" s="36">
        <v>28</v>
      </c>
      <c r="O59" s="57" t="str">
        <f t="shared" si="14"/>
        <v/>
      </c>
      <c r="P59" s="56" t="e">
        <f t="shared" si="11"/>
        <v>#NUM!</v>
      </c>
      <c r="Q59" s="37"/>
      <c r="R59" s="36"/>
      <c r="S59" s="36"/>
      <c r="T59" s="36"/>
      <c r="U59" s="36"/>
      <c r="V59" s="40"/>
      <c r="W59" s="40"/>
      <c r="X59" s="40"/>
      <c r="Y59" s="40"/>
    </row>
    <row r="60" spans="14:25" x14ac:dyDescent="0.25">
      <c r="N60" s="36">
        <v>29</v>
      </c>
      <c r="O60" s="57" t="str">
        <f t="shared" si="14"/>
        <v/>
      </c>
      <c r="P60" s="56" t="e">
        <f t="shared" si="11"/>
        <v>#NUM!</v>
      </c>
      <c r="Q60" s="37"/>
      <c r="R60" s="36"/>
      <c r="S60" s="36"/>
      <c r="T60" s="36"/>
      <c r="U60" s="36"/>
      <c r="V60" s="40"/>
      <c r="W60" s="40"/>
      <c r="X60" s="40"/>
      <c r="Y60" s="40"/>
    </row>
    <row r="61" spans="14:25" x14ac:dyDescent="0.25">
      <c r="N61" s="36">
        <v>30</v>
      </c>
      <c r="O61" s="57" t="str">
        <f t="shared" si="14"/>
        <v/>
      </c>
      <c r="P61" s="56" t="e">
        <f t="shared" si="11"/>
        <v>#NUM!</v>
      </c>
      <c r="Q61" s="37"/>
      <c r="R61" s="36"/>
      <c r="S61" s="36"/>
      <c r="T61" s="36"/>
      <c r="U61" s="36"/>
      <c r="V61" s="40"/>
      <c r="W61" s="40"/>
      <c r="X61" s="40"/>
      <c r="Y61" s="40"/>
    </row>
    <row r="62" spans="14:25" x14ac:dyDescent="0.25">
      <c r="N62" s="36">
        <v>31</v>
      </c>
      <c r="O62" s="57" t="str">
        <f t="shared" si="14"/>
        <v/>
      </c>
      <c r="P62" s="56" t="e">
        <f t="shared" si="11"/>
        <v>#NUM!</v>
      </c>
      <c r="Q62" s="37"/>
      <c r="R62" s="36"/>
      <c r="S62" s="36"/>
      <c r="T62" s="36"/>
      <c r="U62" s="36"/>
      <c r="V62" s="40"/>
      <c r="W62" s="40"/>
      <c r="X62" s="40"/>
      <c r="Y62" s="40"/>
    </row>
    <row r="63" spans="14:25" x14ac:dyDescent="0.25">
      <c r="N63" s="36">
        <v>32</v>
      </c>
      <c r="O63" s="57" t="str">
        <f t="shared" si="14"/>
        <v/>
      </c>
      <c r="P63" s="56" t="e">
        <f t="shared" si="11"/>
        <v>#NUM!</v>
      </c>
      <c r="Q63" s="37"/>
      <c r="R63" s="36"/>
      <c r="S63" s="36"/>
      <c r="T63" s="36"/>
      <c r="U63" s="36"/>
      <c r="V63" s="40"/>
      <c r="W63" s="40"/>
      <c r="X63" s="40"/>
      <c r="Y63" s="40"/>
    </row>
    <row r="64" spans="14:25" ht="15.75" x14ac:dyDescent="0.25">
      <c r="N64" s="36">
        <v>33</v>
      </c>
      <c r="O64" s="55" t="str">
        <f>IF(F32="","",F32)</f>
        <v/>
      </c>
      <c r="P64" s="56" t="e">
        <f t="shared" si="11"/>
        <v>#NUM!</v>
      </c>
      <c r="Q64" s="37"/>
      <c r="R64" s="36"/>
      <c r="S64" s="36"/>
      <c r="T64" s="36"/>
      <c r="U64" s="36"/>
      <c r="V64" s="40"/>
      <c r="W64" s="40"/>
      <c r="X64" s="40"/>
      <c r="Y64" s="40"/>
    </row>
    <row r="65" spans="14:25" x14ac:dyDescent="0.25">
      <c r="N65" s="36">
        <v>34</v>
      </c>
      <c r="O65" s="57" t="str">
        <f t="shared" ref="O65:O79" si="15">IF(F33="","",F33)</f>
        <v/>
      </c>
      <c r="P65" s="56" t="e">
        <f t="shared" si="11"/>
        <v>#NUM!</v>
      </c>
      <c r="Q65" s="37"/>
      <c r="R65" s="36"/>
      <c r="S65" s="36"/>
      <c r="T65" s="36"/>
      <c r="U65" s="36"/>
      <c r="V65" s="40"/>
      <c r="W65" s="40"/>
      <c r="X65" s="40"/>
      <c r="Y65" s="40"/>
    </row>
    <row r="66" spans="14:25" x14ac:dyDescent="0.25">
      <c r="N66" s="36">
        <v>35</v>
      </c>
      <c r="O66" s="57" t="str">
        <f t="shared" si="15"/>
        <v/>
      </c>
      <c r="P66" s="56" t="e">
        <f t="shared" si="11"/>
        <v>#NUM!</v>
      </c>
      <c r="Q66" s="37"/>
      <c r="R66" s="36"/>
      <c r="S66" s="36"/>
      <c r="T66" s="36"/>
      <c r="U66" s="36"/>
      <c r="V66" s="40"/>
      <c r="W66" s="40"/>
      <c r="X66" s="40"/>
      <c r="Y66" s="40"/>
    </row>
    <row r="67" spans="14:25" x14ac:dyDescent="0.25">
      <c r="N67" s="36">
        <v>36</v>
      </c>
      <c r="O67" s="57" t="str">
        <f t="shared" si="15"/>
        <v/>
      </c>
      <c r="P67" s="56" t="e">
        <f t="shared" si="11"/>
        <v>#NUM!</v>
      </c>
      <c r="Q67" s="37"/>
      <c r="R67" s="36"/>
      <c r="S67" s="36"/>
      <c r="T67" s="36"/>
      <c r="U67" s="36"/>
      <c r="V67" s="40"/>
      <c r="W67" s="40"/>
      <c r="X67" s="40"/>
      <c r="Y67" s="40"/>
    </row>
    <row r="68" spans="14:25" x14ac:dyDescent="0.25">
      <c r="N68" s="36">
        <v>37</v>
      </c>
      <c r="O68" s="57" t="str">
        <f t="shared" si="15"/>
        <v/>
      </c>
      <c r="P68" s="56" t="e">
        <f t="shared" si="11"/>
        <v>#NUM!</v>
      </c>
      <c r="Q68" s="37"/>
      <c r="R68" s="36"/>
      <c r="S68" s="36"/>
      <c r="T68" s="36"/>
      <c r="U68" s="36"/>
      <c r="V68" s="40"/>
      <c r="W68" s="40"/>
      <c r="X68" s="40"/>
      <c r="Y68" s="40"/>
    </row>
    <row r="69" spans="14:25" x14ac:dyDescent="0.25">
      <c r="N69" s="36">
        <v>38</v>
      </c>
      <c r="O69" s="57" t="str">
        <f t="shared" si="15"/>
        <v/>
      </c>
      <c r="P69" s="56" t="e">
        <f t="shared" si="11"/>
        <v>#NUM!</v>
      </c>
      <c r="Q69" s="37"/>
      <c r="R69" s="36"/>
      <c r="S69" s="36"/>
      <c r="T69" s="36"/>
      <c r="U69" s="36"/>
      <c r="V69" s="40"/>
      <c r="W69" s="40"/>
      <c r="X69" s="40"/>
      <c r="Y69" s="40"/>
    </row>
    <row r="70" spans="14:25" x14ac:dyDescent="0.25">
      <c r="N70" s="36">
        <v>39</v>
      </c>
      <c r="O70" s="57" t="str">
        <f t="shared" si="15"/>
        <v/>
      </c>
      <c r="P70" s="56" t="e">
        <f t="shared" si="11"/>
        <v>#NUM!</v>
      </c>
      <c r="Q70" s="37"/>
      <c r="R70" s="36"/>
      <c r="S70" s="36"/>
      <c r="T70" s="36"/>
      <c r="U70" s="36"/>
      <c r="V70" s="40"/>
      <c r="W70" s="40"/>
      <c r="X70" s="40"/>
      <c r="Y70" s="40"/>
    </row>
    <row r="71" spans="14:25" x14ac:dyDescent="0.25">
      <c r="N71" s="36">
        <v>40</v>
      </c>
      <c r="O71" s="57" t="str">
        <f t="shared" si="15"/>
        <v/>
      </c>
      <c r="P71" s="56" t="e">
        <f t="shared" si="11"/>
        <v>#NUM!</v>
      </c>
      <c r="Q71" s="37"/>
      <c r="R71" s="36"/>
      <c r="S71" s="36"/>
      <c r="T71" s="36"/>
      <c r="U71" s="36"/>
      <c r="V71" s="40"/>
      <c r="W71" s="40"/>
      <c r="X71" s="40"/>
      <c r="Y71" s="40"/>
    </row>
    <row r="72" spans="14:25" x14ac:dyDescent="0.25">
      <c r="N72" s="36">
        <v>41</v>
      </c>
      <c r="O72" s="57" t="str">
        <f t="shared" si="15"/>
        <v/>
      </c>
      <c r="P72" s="56" t="e">
        <f t="shared" si="11"/>
        <v>#NUM!</v>
      </c>
      <c r="Q72" s="37"/>
      <c r="R72" s="36"/>
      <c r="S72" s="36"/>
      <c r="T72" s="36"/>
      <c r="U72" s="36"/>
      <c r="V72" s="40"/>
      <c r="W72" s="40"/>
      <c r="X72" s="40"/>
      <c r="Y72" s="40"/>
    </row>
    <row r="73" spans="14:25" x14ac:dyDescent="0.25">
      <c r="N73" s="36">
        <v>42</v>
      </c>
      <c r="O73" s="57" t="str">
        <f t="shared" si="15"/>
        <v/>
      </c>
      <c r="P73" s="56" t="e">
        <f t="shared" si="11"/>
        <v>#NUM!</v>
      </c>
      <c r="Q73" s="37"/>
      <c r="R73" s="36"/>
      <c r="S73" s="36"/>
      <c r="T73" s="36"/>
      <c r="U73" s="36"/>
      <c r="V73" s="40"/>
      <c r="W73" s="40"/>
      <c r="X73" s="40"/>
      <c r="Y73" s="40"/>
    </row>
    <row r="74" spans="14:25" x14ac:dyDescent="0.25">
      <c r="N74" s="36">
        <v>43</v>
      </c>
      <c r="O74" s="57" t="str">
        <f t="shared" si="15"/>
        <v/>
      </c>
      <c r="P74" s="56" t="e">
        <f t="shared" si="11"/>
        <v>#NUM!</v>
      </c>
      <c r="Q74" s="37"/>
      <c r="R74" s="36"/>
      <c r="S74" s="36"/>
      <c r="T74" s="36"/>
      <c r="U74" s="36"/>
      <c r="V74" s="40"/>
      <c r="W74" s="40"/>
      <c r="X74" s="40"/>
      <c r="Y74" s="40"/>
    </row>
    <row r="75" spans="14:25" x14ac:dyDescent="0.25">
      <c r="N75" s="36">
        <v>44</v>
      </c>
      <c r="O75" s="57" t="str">
        <f t="shared" si="15"/>
        <v/>
      </c>
      <c r="P75" s="56" t="e">
        <f t="shared" si="11"/>
        <v>#NUM!</v>
      </c>
      <c r="Q75" s="37"/>
      <c r="R75" s="36"/>
      <c r="S75" s="36"/>
      <c r="T75" s="36"/>
      <c r="U75" s="36"/>
      <c r="V75" s="40"/>
      <c r="W75" s="40"/>
      <c r="X75" s="40"/>
      <c r="Y75" s="40"/>
    </row>
    <row r="76" spans="14:25" x14ac:dyDescent="0.25">
      <c r="N76" s="36">
        <v>45</v>
      </c>
      <c r="O76" s="57" t="str">
        <f t="shared" si="15"/>
        <v/>
      </c>
      <c r="P76" s="56" t="e">
        <f t="shared" si="11"/>
        <v>#NUM!</v>
      </c>
      <c r="Q76" s="37"/>
      <c r="R76" s="36"/>
      <c r="S76" s="36"/>
      <c r="T76" s="36"/>
      <c r="U76" s="36"/>
      <c r="V76" s="40"/>
      <c r="W76" s="40"/>
      <c r="X76" s="40"/>
      <c r="Y76" s="40"/>
    </row>
    <row r="77" spans="14:25" x14ac:dyDescent="0.25">
      <c r="N77" s="36">
        <v>46</v>
      </c>
      <c r="O77" s="57" t="str">
        <f t="shared" si="15"/>
        <v/>
      </c>
      <c r="P77" s="56" t="e">
        <f t="shared" si="11"/>
        <v>#NUM!</v>
      </c>
      <c r="Q77" s="37"/>
      <c r="R77" s="36"/>
      <c r="S77" s="36"/>
      <c r="T77" s="36"/>
      <c r="U77" s="36"/>
      <c r="V77" s="40"/>
      <c r="W77" s="40"/>
      <c r="X77" s="40"/>
      <c r="Y77" s="40"/>
    </row>
    <row r="78" spans="14:25" x14ac:dyDescent="0.25">
      <c r="N78" s="36">
        <v>47</v>
      </c>
      <c r="O78" s="57" t="str">
        <f t="shared" si="15"/>
        <v/>
      </c>
      <c r="P78" s="56" t="e">
        <f t="shared" si="11"/>
        <v>#NUM!</v>
      </c>
      <c r="Q78" s="37"/>
      <c r="R78" s="36"/>
      <c r="S78" s="36"/>
      <c r="T78" s="36"/>
      <c r="U78" s="36"/>
      <c r="V78" s="40"/>
      <c r="W78" s="40"/>
      <c r="X78" s="40"/>
      <c r="Y78" s="40"/>
    </row>
    <row r="79" spans="14:25" x14ac:dyDescent="0.25">
      <c r="N79" s="36">
        <v>48</v>
      </c>
      <c r="O79" s="57" t="str">
        <f t="shared" si="15"/>
        <v/>
      </c>
      <c r="P79" s="56" t="e">
        <f t="shared" si="11"/>
        <v>#NUM!</v>
      </c>
      <c r="Q79" s="37"/>
      <c r="R79" s="36"/>
      <c r="S79" s="36"/>
      <c r="T79" s="36"/>
      <c r="U79" s="36"/>
      <c r="V79" s="40"/>
      <c r="W79" s="40"/>
      <c r="X79" s="40"/>
      <c r="Y79" s="40"/>
    </row>
    <row r="80" spans="14:25" ht="15.75" x14ac:dyDescent="0.25">
      <c r="N80" s="36">
        <v>49</v>
      </c>
      <c r="O80" s="55" t="str">
        <f>IF(G32="","",G32)</f>
        <v/>
      </c>
      <c r="P80" s="56" t="e">
        <f t="shared" si="11"/>
        <v>#NUM!</v>
      </c>
      <c r="Q80" s="36"/>
      <c r="R80" s="36"/>
      <c r="S80" s="36"/>
      <c r="T80" s="36"/>
      <c r="U80" s="36"/>
      <c r="V80" s="40"/>
      <c r="W80" s="40"/>
      <c r="X80" s="40"/>
      <c r="Y80" s="40"/>
    </row>
    <row r="81" spans="14:25" x14ac:dyDescent="0.25">
      <c r="N81" s="36">
        <v>50</v>
      </c>
      <c r="O81" s="57" t="str">
        <f t="shared" ref="O81:O95" si="16">IF(G33="","",G33)</f>
        <v/>
      </c>
      <c r="P81" s="56" t="e">
        <f t="shared" si="11"/>
        <v>#NUM!</v>
      </c>
      <c r="Q81" s="36"/>
      <c r="R81" s="36"/>
      <c r="S81" s="36"/>
      <c r="T81" s="36"/>
      <c r="U81" s="36"/>
      <c r="V81" s="40"/>
      <c r="W81" s="40"/>
      <c r="X81" s="40"/>
      <c r="Y81" s="40"/>
    </row>
    <row r="82" spans="14:25" x14ac:dyDescent="0.25">
      <c r="N82" s="36">
        <v>51</v>
      </c>
      <c r="O82" s="57" t="str">
        <f t="shared" si="16"/>
        <v/>
      </c>
      <c r="P82" s="56" t="e">
        <f t="shared" si="11"/>
        <v>#NUM!</v>
      </c>
      <c r="Q82" s="36"/>
      <c r="R82" s="36"/>
      <c r="S82" s="36"/>
      <c r="T82" s="36"/>
      <c r="U82" s="36"/>
      <c r="V82" s="40"/>
      <c r="W82" s="40"/>
      <c r="X82" s="40"/>
      <c r="Y82" s="40"/>
    </row>
    <row r="83" spans="14:25" x14ac:dyDescent="0.25">
      <c r="N83" s="36">
        <v>52</v>
      </c>
      <c r="O83" s="57" t="str">
        <f t="shared" si="16"/>
        <v/>
      </c>
      <c r="P83" s="56" t="e">
        <f t="shared" si="11"/>
        <v>#NUM!</v>
      </c>
      <c r="Q83" s="36"/>
      <c r="R83" s="36"/>
      <c r="S83" s="36"/>
      <c r="T83" s="36"/>
      <c r="U83" s="36"/>
      <c r="V83" s="40"/>
      <c r="W83" s="40"/>
      <c r="X83" s="40"/>
      <c r="Y83" s="40"/>
    </row>
    <row r="84" spans="14:25" x14ac:dyDescent="0.25">
      <c r="N84" s="36">
        <v>53</v>
      </c>
      <c r="O84" s="57" t="str">
        <f t="shared" si="16"/>
        <v/>
      </c>
      <c r="P84" s="56" t="e">
        <f t="shared" si="11"/>
        <v>#NUM!</v>
      </c>
      <c r="Q84" s="36"/>
      <c r="R84" s="36"/>
      <c r="S84" s="36"/>
      <c r="T84" s="36"/>
      <c r="U84" s="36"/>
      <c r="V84" s="40"/>
      <c r="W84" s="40"/>
      <c r="X84" s="40"/>
      <c r="Y84" s="40"/>
    </row>
    <row r="85" spans="14:25" x14ac:dyDescent="0.25">
      <c r="N85" s="36">
        <v>54</v>
      </c>
      <c r="O85" s="57" t="str">
        <f t="shared" si="16"/>
        <v/>
      </c>
      <c r="P85" s="56" t="e">
        <f t="shared" si="11"/>
        <v>#NUM!</v>
      </c>
      <c r="Q85" s="36"/>
      <c r="R85" s="36"/>
      <c r="S85" s="36"/>
      <c r="T85" s="36"/>
      <c r="U85" s="36"/>
      <c r="V85" s="40"/>
      <c r="W85" s="40"/>
      <c r="X85" s="40"/>
      <c r="Y85" s="40"/>
    </row>
    <row r="86" spans="14:25" x14ac:dyDescent="0.25">
      <c r="N86" s="36">
        <v>55</v>
      </c>
      <c r="O86" s="58" t="str">
        <f t="shared" si="16"/>
        <v/>
      </c>
      <c r="P86" s="56" t="e">
        <f t="shared" si="11"/>
        <v>#NUM!</v>
      </c>
      <c r="Q86" s="36"/>
      <c r="R86" s="36"/>
      <c r="S86" s="36"/>
      <c r="T86" s="36"/>
      <c r="U86" s="36"/>
      <c r="V86" s="40"/>
      <c r="W86" s="40"/>
      <c r="X86" s="40"/>
      <c r="Y86" s="40"/>
    </row>
    <row r="87" spans="14:25" x14ac:dyDescent="0.25">
      <c r="N87" s="36">
        <v>56</v>
      </c>
      <c r="O87" s="58" t="str">
        <f t="shared" si="16"/>
        <v/>
      </c>
      <c r="P87" s="56" t="e">
        <f t="shared" si="11"/>
        <v>#NUM!</v>
      </c>
      <c r="Q87" s="36"/>
      <c r="R87" s="36"/>
      <c r="S87" s="36"/>
      <c r="T87" s="36"/>
      <c r="U87" s="36"/>
      <c r="V87" s="40"/>
      <c r="W87" s="40"/>
      <c r="X87" s="40"/>
      <c r="Y87" s="40"/>
    </row>
    <row r="88" spans="14:25" x14ac:dyDescent="0.25">
      <c r="N88" s="36">
        <v>57</v>
      </c>
      <c r="O88" s="59" t="str">
        <f t="shared" si="16"/>
        <v/>
      </c>
      <c r="P88" s="56" t="e">
        <f t="shared" si="11"/>
        <v>#NUM!</v>
      </c>
      <c r="Q88" s="36"/>
      <c r="R88" s="36"/>
      <c r="S88" s="36"/>
      <c r="T88" s="36"/>
      <c r="U88" s="36"/>
      <c r="V88" s="40"/>
      <c r="W88" s="40"/>
      <c r="X88" s="40"/>
      <c r="Y88" s="40"/>
    </row>
    <row r="89" spans="14:25" x14ac:dyDescent="0.25">
      <c r="N89" s="36">
        <v>58</v>
      </c>
      <c r="O89" s="59" t="str">
        <f t="shared" si="16"/>
        <v/>
      </c>
      <c r="P89" s="56" t="e">
        <f t="shared" si="11"/>
        <v>#NUM!</v>
      </c>
      <c r="Q89" s="36"/>
      <c r="R89" s="36"/>
      <c r="S89" s="36"/>
      <c r="T89" s="36"/>
      <c r="U89" s="36"/>
      <c r="V89" s="40"/>
      <c r="W89" s="40"/>
      <c r="X89" s="40"/>
      <c r="Y89" s="40"/>
    </row>
    <row r="90" spans="14:25" x14ac:dyDescent="0.25">
      <c r="N90" s="36">
        <v>59</v>
      </c>
      <c r="O90" s="59" t="str">
        <f t="shared" si="16"/>
        <v/>
      </c>
      <c r="P90" s="56" t="e">
        <f t="shared" si="11"/>
        <v>#NUM!</v>
      </c>
      <c r="Q90" s="36"/>
      <c r="R90" s="36"/>
      <c r="S90" s="36"/>
      <c r="T90" s="36"/>
      <c r="U90" s="36"/>
      <c r="V90" s="40"/>
      <c r="W90" s="40"/>
      <c r="X90" s="40"/>
      <c r="Y90" s="40"/>
    </row>
    <row r="91" spans="14:25" x14ac:dyDescent="0.25">
      <c r="N91" s="36">
        <v>60</v>
      </c>
      <c r="O91" s="59" t="str">
        <f t="shared" si="16"/>
        <v/>
      </c>
      <c r="P91" s="56" t="e">
        <f t="shared" si="11"/>
        <v>#NUM!</v>
      </c>
      <c r="Q91" s="36"/>
      <c r="R91" s="36"/>
      <c r="S91" s="36"/>
      <c r="T91" s="36"/>
      <c r="U91" s="36"/>
      <c r="V91" s="40"/>
      <c r="W91" s="40"/>
      <c r="X91" s="40"/>
      <c r="Y91" s="40"/>
    </row>
    <row r="92" spans="14:25" x14ac:dyDescent="0.25">
      <c r="N92" s="36">
        <v>61</v>
      </c>
      <c r="O92" s="59" t="str">
        <f t="shared" si="16"/>
        <v/>
      </c>
      <c r="P92" s="56" t="e">
        <f t="shared" si="11"/>
        <v>#NUM!</v>
      </c>
      <c r="Q92" s="36"/>
      <c r="R92" s="36"/>
      <c r="S92" s="36"/>
      <c r="T92" s="36"/>
      <c r="U92" s="36"/>
      <c r="V92" s="40"/>
      <c r="W92" s="40"/>
      <c r="X92" s="40"/>
      <c r="Y92" s="40"/>
    </row>
    <row r="93" spans="14:25" x14ac:dyDescent="0.25">
      <c r="N93" s="36">
        <v>62</v>
      </c>
      <c r="O93" s="59" t="str">
        <f t="shared" si="16"/>
        <v/>
      </c>
      <c r="P93" s="56" t="e">
        <f t="shared" si="11"/>
        <v>#NUM!</v>
      </c>
      <c r="Q93" s="36"/>
      <c r="R93" s="36"/>
      <c r="S93" s="36"/>
      <c r="T93" s="36"/>
      <c r="U93" s="36"/>
      <c r="V93" s="40"/>
      <c r="W93" s="40"/>
      <c r="X93" s="40"/>
      <c r="Y93" s="40"/>
    </row>
    <row r="94" spans="14:25" x14ac:dyDescent="0.25">
      <c r="N94" s="36">
        <v>63</v>
      </c>
      <c r="O94" s="59" t="str">
        <f t="shared" si="16"/>
        <v/>
      </c>
      <c r="P94" s="56" t="e">
        <f t="shared" si="11"/>
        <v>#NUM!</v>
      </c>
      <c r="Q94" s="36"/>
      <c r="R94" s="36"/>
      <c r="S94" s="36"/>
      <c r="T94" s="36"/>
      <c r="U94" s="36"/>
      <c r="V94" s="40"/>
      <c r="W94" s="40"/>
      <c r="X94" s="40"/>
      <c r="Y94" s="40"/>
    </row>
    <row r="95" spans="14:25" x14ac:dyDescent="0.25">
      <c r="N95" s="36">
        <v>64</v>
      </c>
      <c r="O95" s="59" t="str">
        <f t="shared" si="16"/>
        <v/>
      </c>
      <c r="P95" s="56" t="e">
        <f t="shared" si="11"/>
        <v>#NUM!</v>
      </c>
      <c r="Q95" s="36"/>
      <c r="R95" s="36"/>
      <c r="S95" s="36"/>
      <c r="T95" s="36"/>
      <c r="U95" s="36"/>
      <c r="V95" s="40"/>
      <c r="W95" s="40"/>
      <c r="X95" s="40"/>
      <c r="Y95" s="40"/>
    </row>
    <row r="96" spans="14:25" x14ac:dyDescent="0.25">
      <c r="N96" s="36">
        <v>65</v>
      </c>
      <c r="O96" s="59" t="str">
        <f>IF(H32="","",H32)</f>
        <v/>
      </c>
      <c r="P96" s="56" t="e">
        <f t="shared" si="11"/>
        <v>#NUM!</v>
      </c>
      <c r="Q96" s="36"/>
      <c r="R96" s="36"/>
      <c r="S96" s="36"/>
      <c r="T96" s="36"/>
      <c r="U96" s="36"/>
      <c r="V96" s="40"/>
      <c r="W96" s="40"/>
      <c r="X96" s="40"/>
      <c r="Y96" s="40"/>
    </row>
    <row r="97" spans="14:25" x14ac:dyDescent="0.25">
      <c r="N97" s="36">
        <v>66</v>
      </c>
      <c r="O97" s="59" t="str">
        <f t="shared" ref="O97:O111" si="17">IF(H33="","",H33)</f>
        <v/>
      </c>
      <c r="P97" s="56" t="e">
        <f t="shared" ref="P97:P127" si="18">SMALL($O$32:$O$127,N97)</f>
        <v>#NUM!</v>
      </c>
      <c r="Q97" s="36"/>
      <c r="R97" s="36"/>
      <c r="S97" s="36"/>
      <c r="T97" s="36"/>
      <c r="U97" s="36"/>
      <c r="V97" s="40"/>
      <c r="W97" s="40"/>
      <c r="X97" s="40"/>
      <c r="Y97" s="40"/>
    </row>
    <row r="98" spans="14:25" x14ac:dyDescent="0.25">
      <c r="N98" s="36">
        <v>67</v>
      </c>
      <c r="O98" s="59" t="str">
        <f t="shared" si="17"/>
        <v/>
      </c>
      <c r="P98" s="56" t="e">
        <f t="shared" si="18"/>
        <v>#NUM!</v>
      </c>
      <c r="Q98" s="36"/>
      <c r="R98" s="36"/>
      <c r="S98" s="36"/>
      <c r="T98" s="36"/>
      <c r="U98" s="36"/>
      <c r="V98" s="40"/>
      <c r="W98" s="40"/>
      <c r="X98" s="40"/>
      <c r="Y98" s="40"/>
    </row>
    <row r="99" spans="14:25" x14ac:dyDescent="0.25">
      <c r="N99" s="36">
        <v>68</v>
      </c>
      <c r="O99" s="59" t="str">
        <f t="shared" si="17"/>
        <v/>
      </c>
      <c r="P99" s="56" t="e">
        <f t="shared" si="18"/>
        <v>#NUM!</v>
      </c>
      <c r="Q99" s="36"/>
      <c r="R99" s="36"/>
      <c r="S99" s="36"/>
      <c r="T99" s="36"/>
      <c r="U99" s="36"/>
      <c r="V99" s="40"/>
      <c r="W99" s="40"/>
      <c r="X99" s="40"/>
      <c r="Y99" s="40"/>
    </row>
    <row r="100" spans="14:25" x14ac:dyDescent="0.25">
      <c r="N100" s="36">
        <v>69</v>
      </c>
      <c r="O100" s="59" t="str">
        <f t="shared" si="17"/>
        <v/>
      </c>
      <c r="P100" s="56" t="e">
        <f t="shared" si="18"/>
        <v>#NUM!</v>
      </c>
      <c r="Q100" s="36"/>
      <c r="R100" s="36"/>
      <c r="S100" s="36"/>
      <c r="T100" s="36"/>
      <c r="U100" s="36"/>
      <c r="V100" s="40"/>
      <c r="W100" s="40"/>
      <c r="X100" s="40"/>
      <c r="Y100" s="40"/>
    </row>
    <row r="101" spans="14:25" x14ac:dyDescent="0.25">
      <c r="N101" s="36">
        <v>70</v>
      </c>
      <c r="O101" s="59" t="str">
        <f t="shared" si="17"/>
        <v/>
      </c>
      <c r="P101" s="56" t="e">
        <f t="shared" si="18"/>
        <v>#NUM!</v>
      </c>
      <c r="Q101" s="36"/>
      <c r="R101" s="36"/>
      <c r="S101" s="36"/>
      <c r="T101" s="36"/>
      <c r="U101" s="36"/>
      <c r="V101" s="40"/>
      <c r="W101" s="40"/>
      <c r="X101" s="40"/>
      <c r="Y101" s="40"/>
    </row>
    <row r="102" spans="14:25" x14ac:dyDescent="0.25">
      <c r="N102" s="36">
        <v>71</v>
      </c>
      <c r="O102" s="59" t="str">
        <f t="shared" si="17"/>
        <v/>
      </c>
      <c r="P102" s="56" t="e">
        <f t="shared" si="18"/>
        <v>#NUM!</v>
      </c>
      <c r="Q102" s="36"/>
      <c r="R102" s="36"/>
      <c r="S102" s="36"/>
      <c r="T102" s="36"/>
      <c r="U102" s="36"/>
      <c r="V102" s="40"/>
      <c r="W102" s="40"/>
      <c r="X102" s="40"/>
      <c r="Y102" s="40"/>
    </row>
    <row r="103" spans="14:25" x14ac:dyDescent="0.25">
      <c r="N103" s="36">
        <v>72</v>
      </c>
      <c r="O103" s="59" t="str">
        <f t="shared" si="17"/>
        <v/>
      </c>
      <c r="P103" s="56" t="e">
        <f t="shared" si="18"/>
        <v>#NUM!</v>
      </c>
      <c r="Q103" s="36"/>
      <c r="R103" s="36"/>
      <c r="S103" s="36"/>
      <c r="T103" s="36"/>
      <c r="U103" s="36"/>
      <c r="V103" s="40"/>
      <c r="W103" s="40"/>
      <c r="X103" s="40"/>
      <c r="Y103" s="40"/>
    </row>
    <row r="104" spans="14:25" x14ac:dyDescent="0.25">
      <c r="N104" s="36">
        <v>73</v>
      </c>
      <c r="O104" s="59" t="str">
        <f t="shared" si="17"/>
        <v/>
      </c>
      <c r="P104" s="56" t="e">
        <f t="shared" si="18"/>
        <v>#NUM!</v>
      </c>
      <c r="Q104" s="36"/>
      <c r="R104" s="36"/>
      <c r="S104" s="36"/>
      <c r="T104" s="36"/>
      <c r="U104" s="36"/>
      <c r="V104" s="40"/>
      <c r="W104" s="40"/>
      <c r="X104" s="40"/>
      <c r="Y104" s="40"/>
    </row>
    <row r="105" spans="14:25" x14ac:dyDescent="0.25">
      <c r="N105" s="36">
        <v>74</v>
      </c>
      <c r="O105" s="59" t="str">
        <f t="shared" si="17"/>
        <v/>
      </c>
      <c r="P105" s="56" t="e">
        <f t="shared" si="18"/>
        <v>#NUM!</v>
      </c>
      <c r="Q105" s="36"/>
      <c r="R105" s="36"/>
      <c r="S105" s="36"/>
      <c r="T105" s="36"/>
      <c r="U105" s="36"/>
      <c r="V105" s="40"/>
      <c r="W105" s="40"/>
      <c r="X105" s="40"/>
      <c r="Y105" s="40"/>
    </row>
    <row r="106" spans="14:25" x14ac:dyDescent="0.25">
      <c r="N106" s="36">
        <v>75</v>
      </c>
      <c r="O106" s="59" t="str">
        <f t="shared" si="17"/>
        <v/>
      </c>
      <c r="P106" s="56" t="e">
        <f t="shared" si="18"/>
        <v>#NUM!</v>
      </c>
      <c r="Q106" s="36"/>
      <c r="R106" s="36"/>
      <c r="S106" s="36"/>
      <c r="T106" s="36"/>
      <c r="U106" s="36"/>
      <c r="V106" s="40"/>
      <c r="W106" s="40"/>
      <c r="X106" s="40"/>
      <c r="Y106" s="40"/>
    </row>
    <row r="107" spans="14:25" x14ac:dyDescent="0.25">
      <c r="N107" s="36">
        <v>76</v>
      </c>
      <c r="O107" s="59" t="str">
        <f t="shared" si="17"/>
        <v/>
      </c>
      <c r="P107" s="56" t="e">
        <f t="shared" si="18"/>
        <v>#NUM!</v>
      </c>
      <c r="Q107" s="36"/>
      <c r="R107" s="36"/>
      <c r="S107" s="36"/>
      <c r="T107" s="36"/>
      <c r="U107" s="36"/>
      <c r="V107" s="40"/>
      <c r="W107" s="40"/>
      <c r="X107" s="40"/>
      <c r="Y107" s="40"/>
    </row>
    <row r="108" spans="14:25" x14ac:dyDescent="0.25">
      <c r="N108" s="36">
        <v>77</v>
      </c>
      <c r="O108" s="59" t="str">
        <f t="shared" si="17"/>
        <v/>
      </c>
      <c r="P108" s="56" t="e">
        <f t="shared" si="18"/>
        <v>#NUM!</v>
      </c>
      <c r="Q108" s="36"/>
      <c r="R108" s="36"/>
      <c r="S108" s="36"/>
      <c r="T108" s="36"/>
      <c r="U108" s="36"/>
      <c r="V108" s="40"/>
      <c r="W108" s="40"/>
      <c r="X108" s="40"/>
      <c r="Y108" s="40"/>
    </row>
    <row r="109" spans="14:25" x14ac:dyDescent="0.25">
      <c r="N109" s="36">
        <v>78</v>
      </c>
      <c r="O109" s="59" t="str">
        <f t="shared" si="17"/>
        <v/>
      </c>
      <c r="P109" s="56" t="e">
        <f t="shared" si="18"/>
        <v>#NUM!</v>
      </c>
      <c r="Q109" s="36"/>
      <c r="R109" s="36"/>
      <c r="S109" s="36"/>
      <c r="T109" s="36"/>
      <c r="U109" s="36"/>
      <c r="V109" s="40"/>
      <c r="W109" s="40"/>
      <c r="X109" s="40"/>
      <c r="Y109" s="40"/>
    </row>
    <row r="110" spans="14:25" x14ac:dyDescent="0.25">
      <c r="N110" s="36">
        <v>79</v>
      </c>
      <c r="O110" s="59" t="str">
        <f t="shared" si="17"/>
        <v/>
      </c>
      <c r="P110" s="56" t="e">
        <f t="shared" si="18"/>
        <v>#NUM!</v>
      </c>
      <c r="Q110" s="36"/>
      <c r="R110" s="36"/>
      <c r="S110" s="36"/>
      <c r="T110" s="36"/>
      <c r="U110" s="36"/>
      <c r="V110" s="40"/>
      <c r="W110" s="40"/>
      <c r="X110" s="40"/>
      <c r="Y110" s="40"/>
    </row>
    <row r="111" spans="14:25" x14ac:dyDescent="0.25">
      <c r="N111" s="36">
        <v>80</v>
      </c>
      <c r="O111" s="59" t="str">
        <f t="shared" si="17"/>
        <v/>
      </c>
      <c r="P111" s="56" t="e">
        <f t="shared" si="18"/>
        <v>#NUM!</v>
      </c>
      <c r="Q111" s="36"/>
      <c r="R111" s="36"/>
      <c r="S111" s="36"/>
      <c r="T111" s="36"/>
      <c r="U111" s="36"/>
      <c r="V111" s="40"/>
      <c r="W111" s="40"/>
      <c r="X111" s="40"/>
      <c r="Y111" s="40"/>
    </row>
    <row r="112" spans="14:25" x14ac:dyDescent="0.25">
      <c r="N112" s="36">
        <v>81</v>
      </c>
      <c r="O112" s="59" t="str">
        <f>IF(I32="","",I32)</f>
        <v/>
      </c>
      <c r="P112" s="56" t="e">
        <f t="shared" si="18"/>
        <v>#NUM!</v>
      </c>
      <c r="Q112" s="36"/>
      <c r="R112" s="36"/>
      <c r="S112" s="36"/>
      <c r="T112" s="36"/>
      <c r="U112" s="36"/>
      <c r="V112" s="40"/>
      <c r="W112" s="40"/>
      <c r="X112" s="40"/>
      <c r="Y112" s="40"/>
    </row>
    <row r="113" spans="14:25" x14ac:dyDescent="0.25">
      <c r="N113" s="36">
        <v>82</v>
      </c>
      <c r="O113" s="59" t="str">
        <f t="shared" ref="O113:O127" si="19">IF(I33="","",I33)</f>
        <v/>
      </c>
      <c r="P113" s="56" t="e">
        <f t="shared" si="18"/>
        <v>#NUM!</v>
      </c>
      <c r="Q113" s="36"/>
      <c r="R113" s="36"/>
      <c r="S113" s="36"/>
      <c r="T113" s="36"/>
      <c r="U113" s="36"/>
      <c r="V113" s="40"/>
      <c r="W113" s="40"/>
      <c r="X113" s="40"/>
      <c r="Y113" s="40"/>
    </row>
    <row r="114" spans="14:25" x14ac:dyDescent="0.25">
      <c r="N114" s="36">
        <v>83</v>
      </c>
      <c r="O114" s="59" t="str">
        <f t="shared" si="19"/>
        <v/>
      </c>
      <c r="P114" s="56" t="e">
        <f t="shared" si="18"/>
        <v>#NUM!</v>
      </c>
      <c r="Q114" s="36"/>
      <c r="R114" s="36"/>
      <c r="S114" s="36"/>
      <c r="T114" s="36"/>
      <c r="U114" s="36"/>
      <c r="V114" s="40"/>
      <c r="W114" s="40"/>
      <c r="X114" s="40"/>
      <c r="Y114" s="40"/>
    </row>
    <row r="115" spans="14:25" x14ac:dyDescent="0.25">
      <c r="N115" s="36">
        <v>84</v>
      </c>
      <c r="O115" s="59" t="str">
        <f t="shared" si="19"/>
        <v/>
      </c>
      <c r="P115" s="56" t="e">
        <f t="shared" si="18"/>
        <v>#NUM!</v>
      </c>
      <c r="Q115" s="36"/>
      <c r="R115" s="36"/>
      <c r="S115" s="36"/>
      <c r="T115" s="36"/>
      <c r="U115" s="36"/>
      <c r="V115" s="40"/>
      <c r="W115" s="40"/>
      <c r="X115" s="40"/>
      <c r="Y115" s="40"/>
    </row>
    <row r="116" spans="14:25" x14ac:dyDescent="0.25">
      <c r="N116" s="36">
        <v>85</v>
      </c>
      <c r="O116" s="59" t="str">
        <f t="shared" si="19"/>
        <v/>
      </c>
      <c r="P116" s="56" t="e">
        <f t="shared" si="18"/>
        <v>#NUM!</v>
      </c>
      <c r="Q116" s="36"/>
      <c r="R116" s="36"/>
      <c r="S116" s="36"/>
      <c r="T116" s="36"/>
      <c r="U116" s="36"/>
      <c r="V116" s="40"/>
      <c r="W116" s="40"/>
      <c r="X116" s="40"/>
      <c r="Y116" s="40"/>
    </row>
    <row r="117" spans="14:25" x14ac:dyDescent="0.25">
      <c r="N117" s="36">
        <v>86</v>
      </c>
      <c r="O117" s="59" t="str">
        <f t="shared" si="19"/>
        <v/>
      </c>
      <c r="P117" s="56" t="e">
        <f t="shared" si="18"/>
        <v>#NUM!</v>
      </c>
      <c r="Q117" s="36"/>
      <c r="R117" s="36"/>
      <c r="S117" s="36"/>
      <c r="T117" s="36"/>
      <c r="U117" s="36"/>
      <c r="V117" s="40"/>
      <c r="W117" s="40"/>
      <c r="X117" s="40"/>
      <c r="Y117" s="40"/>
    </row>
    <row r="118" spans="14:25" x14ac:dyDescent="0.25">
      <c r="N118" s="36">
        <v>87</v>
      </c>
      <c r="O118" s="59" t="str">
        <f t="shared" si="19"/>
        <v/>
      </c>
      <c r="P118" s="56" t="e">
        <f t="shared" si="18"/>
        <v>#NUM!</v>
      </c>
      <c r="Q118" s="36"/>
      <c r="R118" s="36"/>
      <c r="S118" s="36"/>
      <c r="T118" s="36"/>
      <c r="U118" s="36"/>
      <c r="V118" s="40"/>
      <c r="W118" s="40"/>
      <c r="X118" s="40"/>
      <c r="Y118" s="40"/>
    </row>
    <row r="119" spans="14:25" x14ac:dyDescent="0.25">
      <c r="N119" s="36">
        <v>88</v>
      </c>
      <c r="O119" s="59" t="str">
        <f t="shared" si="19"/>
        <v/>
      </c>
      <c r="P119" s="56" t="e">
        <f t="shared" si="18"/>
        <v>#NUM!</v>
      </c>
      <c r="Q119" s="36"/>
      <c r="R119" s="36"/>
      <c r="S119" s="36"/>
      <c r="T119" s="36"/>
      <c r="U119" s="36"/>
      <c r="V119" s="40"/>
      <c r="W119" s="40"/>
      <c r="X119" s="40"/>
      <c r="Y119" s="40"/>
    </row>
    <row r="120" spans="14:25" x14ac:dyDescent="0.25">
      <c r="N120" s="36">
        <v>89</v>
      </c>
      <c r="O120" s="59" t="str">
        <f t="shared" si="19"/>
        <v/>
      </c>
      <c r="P120" s="56" t="e">
        <f t="shared" si="18"/>
        <v>#NUM!</v>
      </c>
      <c r="Q120" s="36"/>
      <c r="R120" s="36"/>
      <c r="S120" s="36"/>
      <c r="T120" s="36"/>
      <c r="U120" s="36"/>
      <c r="V120" s="40"/>
      <c r="W120" s="40"/>
      <c r="X120" s="40"/>
      <c r="Y120" s="40"/>
    </row>
    <row r="121" spans="14:25" x14ac:dyDescent="0.25">
      <c r="N121" s="36">
        <v>90</v>
      </c>
      <c r="O121" s="59" t="str">
        <f t="shared" si="19"/>
        <v/>
      </c>
      <c r="P121" s="56" t="e">
        <f t="shared" si="18"/>
        <v>#NUM!</v>
      </c>
      <c r="Q121" s="36"/>
      <c r="R121" s="36"/>
      <c r="S121" s="36"/>
      <c r="T121" s="36"/>
      <c r="U121" s="36"/>
      <c r="V121" s="40"/>
      <c r="W121" s="40"/>
      <c r="X121" s="40"/>
      <c r="Y121" s="40"/>
    </row>
    <row r="122" spans="14:25" x14ac:dyDescent="0.25">
      <c r="N122" s="36">
        <v>91</v>
      </c>
      <c r="O122" s="59" t="str">
        <f t="shared" si="19"/>
        <v/>
      </c>
      <c r="P122" s="56" t="e">
        <f t="shared" si="18"/>
        <v>#NUM!</v>
      </c>
      <c r="Q122" s="36"/>
      <c r="R122" s="36"/>
      <c r="S122" s="36"/>
      <c r="T122" s="36"/>
      <c r="U122" s="36"/>
      <c r="V122" s="40"/>
      <c r="W122" s="40"/>
      <c r="X122" s="40"/>
      <c r="Y122" s="40"/>
    </row>
    <row r="123" spans="14:25" x14ac:dyDescent="0.25">
      <c r="N123" s="36">
        <v>92</v>
      </c>
      <c r="O123" s="59" t="str">
        <f t="shared" si="19"/>
        <v/>
      </c>
      <c r="P123" s="56" t="e">
        <f t="shared" si="18"/>
        <v>#NUM!</v>
      </c>
      <c r="Q123" s="36"/>
      <c r="R123" s="36"/>
      <c r="S123" s="36"/>
      <c r="T123" s="36"/>
      <c r="U123" s="36"/>
      <c r="V123" s="40"/>
      <c r="W123" s="40"/>
      <c r="X123" s="40"/>
      <c r="Y123" s="40"/>
    </row>
    <row r="124" spans="14:25" x14ac:dyDescent="0.25">
      <c r="N124" s="36">
        <v>93</v>
      </c>
      <c r="O124" s="59" t="str">
        <f t="shared" si="19"/>
        <v/>
      </c>
      <c r="P124" s="56" t="e">
        <f t="shared" si="18"/>
        <v>#NUM!</v>
      </c>
      <c r="Q124" s="36"/>
      <c r="R124" s="36"/>
      <c r="S124" s="36"/>
      <c r="T124" s="36"/>
      <c r="U124" s="36"/>
      <c r="V124" s="40"/>
      <c r="W124" s="40"/>
      <c r="X124" s="40"/>
      <c r="Y124" s="40"/>
    </row>
    <row r="125" spans="14:25" x14ac:dyDescent="0.25">
      <c r="N125" s="36">
        <v>94</v>
      </c>
      <c r="O125" s="59" t="str">
        <f t="shared" si="19"/>
        <v/>
      </c>
      <c r="P125" s="56" t="e">
        <f t="shared" si="18"/>
        <v>#NUM!</v>
      </c>
      <c r="Q125" s="36"/>
      <c r="R125" s="36"/>
      <c r="S125" s="36"/>
      <c r="T125" s="36"/>
      <c r="U125" s="36"/>
      <c r="V125" s="40"/>
      <c r="W125" s="40"/>
      <c r="X125" s="40"/>
      <c r="Y125" s="40"/>
    </row>
    <row r="126" spans="14:25" x14ac:dyDescent="0.25">
      <c r="N126" s="36">
        <v>95</v>
      </c>
      <c r="O126" s="59" t="str">
        <f t="shared" si="19"/>
        <v/>
      </c>
      <c r="P126" s="56" t="e">
        <f t="shared" si="18"/>
        <v>#NUM!</v>
      </c>
      <c r="Q126" s="36"/>
      <c r="R126" s="36"/>
      <c r="S126" s="36"/>
      <c r="T126" s="36"/>
      <c r="U126" s="36"/>
      <c r="V126" s="40"/>
      <c r="W126" s="40"/>
      <c r="X126" s="40"/>
      <c r="Y126" s="40"/>
    </row>
    <row r="127" spans="14:25" x14ac:dyDescent="0.25">
      <c r="N127" s="36">
        <v>96</v>
      </c>
      <c r="O127" s="38" t="str">
        <f t="shared" si="19"/>
        <v/>
      </c>
      <c r="P127" s="37" t="e">
        <f t="shared" si="18"/>
        <v>#NUM!</v>
      </c>
      <c r="Q127" s="36"/>
      <c r="R127" s="36"/>
      <c r="S127" s="36"/>
      <c r="T127" s="36"/>
      <c r="U127" s="36"/>
      <c r="V127" s="40"/>
      <c r="W127" s="40"/>
      <c r="X127" s="40"/>
      <c r="Y127" s="40"/>
    </row>
  </sheetData>
  <sheetProtection sheet="1" objects="1" scenarios="1" selectLockedCells="1"/>
  <mergeCells count="58">
    <mergeCell ref="B30:B31"/>
    <mergeCell ref="C30:C31"/>
    <mergeCell ref="K45:L45"/>
    <mergeCell ref="K46:L46"/>
    <mergeCell ref="K47:L47"/>
    <mergeCell ref="K40:L40"/>
    <mergeCell ref="K41:L41"/>
    <mergeCell ref="A44:A47"/>
    <mergeCell ref="A32:A35"/>
    <mergeCell ref="A36:A39"/>
    <mergeCell ref="A40:A43"/>
    <mergeCell ref="A30:A31"/>
    <mergeCell ref="K30:L30"/>
    <mergeCell ref="K42:L42"/>
    <mergeCell ref="K43:L43"/>
    <mergeCell ref="K44:L44"/>
    <mergeCell ref="K35:L35"/>
    <mergeCell ref="K36:L36"/>
    <mergeCell ref="K37:L37"/>
    <mergeCell ref="K38:L38"/>
    <mergeCell ref="K39:L39"/>
    <mergeCell ref="K31:L31"/>
    <mergeCell ref="K32:L32"/>
    <mergeCell ref="K33:L33"/>
    <mergeCell ref="K34:L34"/>
    <mergeCell ref="A16:A19"/>
    <mergeCell ref="A22:B22"/>
    <mergeCell ref="C22:G22"/>
    <mergeCell ref="H22:J22"/>
    <mergeCell ref="K22:O22"/>
    <mergeCell ref="A12:A15"/>
    <mergeCell ref="A2:A3"/>
    <mergeCell ref="B2:B3"/>
    <mergeCell ref="C2:C3"/>
    <mergeCell ref="D2:E2"/>
    <mergeCell ref="J2:K2"/>
    <mergeCell ref="L2:M2"/>
    <mergeCell ref="N2:O2"/>
    <mergeCell ref="A4:A7"/>
    <mergeCell ref="A8:A11"/>
    <mergeCell ref="F2:G2"/>
    <mergeCell ref="H2:I2"/>
    <mergeCell ref="V30:Y30"/>
    <mergeCell ref="A23:B23"/>
    <mergeCell ref="C23:G23"/>
    <mergeCell ref="H23:J23"/>
    <mergeCell ref="K23:O23"/>
    <mergeCell ref="A26:B26"/>
    <mergeCell ref="C26:G26"/>
    <mergeCell ref="H26:I26"/>
    <mergeCell ref="A24:B24"/>
    <mergeCell ref="C24:G24"/>
    <mergeCell ref="H24:I24"/>
    <mergeCell ref="A25:B25"/>
    <mergeCell ref="C25:G25"/>
    <mergeCell ref="H25:I25"/>
    <mergeCell ref="N30:Q30"/>
    <mergeCell ref="R30:U30"/>
  </mergeCells>
  <pageMargins left="0.7" right="0.7" top="0.75" bottom="0.75" header="0.3" footer="0.3"/>
  <pageSetup paperSize="9" orientation="portrait" r:id="rId1"/>
  <ignoredErrors>
    <ignoredError sqref="P67:P127 P32:T46 P47:P66 T47 U3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workbookViewId="0">
      <selection activeCell="F8" sqref="F8"/>
    </sheetView>
  </sheetViews>
  <sheetFormatPr baseColWidth="10" defaultRowHeight="15" x14ac:dyDescent="0.25"/>
  <cols>
    <col min="1" max="5" width="11.42578125" style="61"/>
    <col min="6" max="6" width="11.7109375" style="61" customWidth="1"/>
    <col min="7" max="7" width="4.140625" style="61" customWidth="1"/>
    <col min="8" max="8" width="19.42578125" style="61" bestFit="1" customWidth="1"/>
    <col min="9" max="9" width="17.85546875" style="61" bestFit="1" customWidth="1"/>
    <col min="10" max="16384" width="11.42578125" style="61"/>
  </cols>
  <sheetData>
    <row r="1" spans="1:10" ht="15.75" x14ac:dyDescent="0.25">
      <c r="A1" s="1" t="s">
        <v>60</v>
      </c>
      <c r="B1" s="60"/>
      <c r="C1" s="60"/>
      <c r="D1" s="60"/>
      <c r="E1" s="60"/>
      <c r="F1" s="60"/>
    </row>
    <row r="2" spans="1:10" x14ac:dyDescent="0.25">
      <c r="A2" s="60" t="s">
        <v>59</v>
      </c>
      <c r="B2" s="60"/>
      <c r="C2" s="60"/>
      <c r="D2" s="60"/>
      <c r="E2" s="60"/>
      <c r="F2" s="60"/>
    </row>
    <row r="4" spans="1:10" ht="16.5" thickBot="1" x14ac:dyDescent="0.3">
      <c r="A4" s="62" t="s">
        <v>61</v>
      </c>
      <c r="B4" s="62"/>
      <c r="C4" s="62"/>
      <c r="D4" s="62"/>
      <c r="H4" s="63" t="s">
        <v>74</v>
      </c>
    </row>
    <row r="5" spans="1:10" ht="18" x14ac:dyDescent="0.35">
      <c r="A5" s="64" t="s">
        <v>68</v>
      </c>
      <c r="B5" s="65"/>
      <c r="C5" s="65"/>
      <c r="D5" s="65"/>
      <c r="E5" s="65"/>
      <c r="F5" s="82" t="e">
        <f>AVERAGE('Evaluación del Riego'!$D$32:$I$47)</f>
        <v>#DIV/0!</v>
      </c>
      <c r="G5" s="65" t="s">
        <v>62</v>
      </c>
      <c r="H5" s="66"/>
    </row>
    <row r="6" spans="1:10" ht="18.75" thickBot="1" x14ac:dyDescent="0.4">
      <c r="A6" s="67" t="s">
        <v>65</v>
      </c>
      <c r="B6" s="68"/>
      <c r="C6" s="68"/>
      <c r="D6" s="68"/>
      <c r="E6" s="68"/>
      <c r="F6" s="83" t="e">
        <f>AVERAGE('Evaluación del Riego'!$K$32:$K$47)</f>
        <v>#DIV/0!</v>
      </c>
      <c r="G6" s="68" t="s">
        <v>62</v>
      </c>
      <c r="H6" s="69"/>
    </row>
    <row r="7" spans="1:10" ht="18.75" thickBot="1" x14ac:dyDescent="0.4">
      <c r="A7" s="70" t="s">
        <v>76</v>
      </c>
      <c r="B7" s="71"/>
      <c r="C7" s="71"/>
      <c r="D7" s="71"/>
      <c r="E7" s="72"/>
      <c r="F7" s="84" t="e">
        <f ca="1">100*'Evaluación del Riego'!$Q$32/$F$5</f>
        <v>#REF!</v>
      </c>
      <c r="G7" s="73" t="s">
        <v>63</v>
      </c>
      <c r="H7" s="85" t="str">
        <f ca="1">IFERROR(IF(F7="","",IF(F7&gt;=94,"EXCELENTE", IF(F7&gt;=86,"BUENA", IF(F7&gt;=80,"ACEPTABLE", IF(F7&gt;=70,"POBRE", IF(F7&lt;70,"INACEPTABLE")))))),"")</f>
        <v/>
      </c>
    </row>
    <row r="8" spans="1:10" x14ac:dyDescent="0.25">
      <c r="H8" s="74"/>
    </row>
    <row r="9" spans="1:10" ht="15.75" thickBot="1" x14ac:dyDescent="0.3">
      <c r="A9" s="62" t="s">
        <v>75</v>
      </c>
      <c r="B9" s="62"/>
      <c r="C9" s="62"/>
      <c r="D9" s="62"/>
      <c r="H9" s="74"/>
    </row>
    <row r="10" spans="1:10" ht="18" x14ac:dyDescent="0.35">
      <c r="A10" s="64" t="s">
        <v>82</v>
      </c>
      <c r="B10" s="65"/>
      <c r="C10" s="65"/>
      <c r="D10" s="65"/>
      <c r="E10" s="65"/>
      <c r="F10" s="86" t="str">
        <f>IF('Evaluación del Riego'!$C$23="","",AVERAGE('Evaluación del Riego'!$C$23:$G$26))</f>
        <v/>
      </c>
      <c r="G10" s="65" t="s">
        <v>69</v>
      </c>
      <c r="H10" s="75"/>
    </row>
    <row r="11" spans="1:10" ht="18" x14ac:dyDescent="0.35">
      <c r="A11" s="76" t="s">
        <v>78</v>
      </c>
      <c r="B11" s="77"/>
      <c r="C11" s="77"/>
      <c r="D11" s="77"/>
      <c r="E11" s="77"/>
      <c r="F11" s="87" t="str">
        <f>IF('Evaluación del Riego'!$C$23="","",MIN('Evaluación del Riego'!$C$23:$G$26))</f>
        <v/>
      </c>
      <c r="G11" s="77" t="s">
        <v>73</v>
      </c>
      <c r="H11" s="78"/>
    </row>
    <row r="12" spans="1:10" ht="15.75" thickBot="1" x14ac:dyDescent="0.3">
      <c r="A12" s="67" t="s">
        <v>79</v>
      </c>
      <c r="B12" s="68"/>
      <c r="C12" s="68"/>
      <c r="D12" s="68"/>
      <c r="E12" s="68"/>
      <c r="F12" s="88" t="str">
        <f>IF('Evaluación del Riego'!$K$23="","",('Evaluación del Riego'!$Y$32/AVERAGE('Evaluación del Riego'!$C$23:$G$26))^'Datos de Parcela'!$C$29)</f>
        <v/>
      </c>
      <c r="G12" s="68"/>
      <c r="H12" s="79"/>
      <c r="J12" s="80"/>
    </row>
    <row r="13" spans="1:10" ht="15.75" thickBot="1" x14ac:dyDescent="0.3">
      <c r="A13" s="70" t="s">
        <v>77</v>
      </c>
      <c r="B13" s="81"/>
      <c r="C13" s="81"/>
      <c r="D13" s="81"/>
      <c r="E13" s="72"/>
      <c r="F13" s="89" t="e">
        <f ca="1">$F$7*F12</f>
        <v>#REF!</v>
      </c>
      <c r="G13" s="73" t="s">
        <v>63</v>
      </c>
      <c r="H13" s="85" t="str">
        <f ca="1">IFERROR(IF(F13="","",IF(F13&gt;=94,"EXCELENTE", IF(F13&gt;=86,"BUENA", IF(F13&gt;=80,"ACEPTABLE", IF(F13&gt;=70,"POBRE", IF(F13&lt;70,"INACEPTABLE")))))),"")</f>
        <v/>
      </c>
    </row>
  </sheetData>
  <sheetProtection algorithmName="SHA-512" hashValue="/4dTdVzZbJ4VWgG8BbPzKOyvi2qb4n4pdLVNHBedhe/ydazMmvVk6Hm2zYDDIReQpNBr9vqxE9oGqPTLVg5prQ==" saltValue="K2zewypcE4zzU9AaM9615w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Datos de Parcela</vt:lpstr>
      <vt:lpstr>Evaluación del Riego</vt:lpstr>
      <vt:lpstr>Resultados de la Evaluación</vt:lpstr>
      <vt:lpstr>'Evaluación del Riego'!Área_de_extracción</vt:lpstr>
      <vt:lpstr>'Evaluación del Riego'!Criterios</vt:lpstr>
    </vt:vector>
  </TitlesOfParts>
  <Company>UPV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</dc:creator>
  <cp:lastModifiedBy>OLIVA MENOYO, JORGE</cp:lastModifiedBy>
  <dcterms:created xsi:type="dcterms:W3CDTF">2020-11-03T10:59:31Z</dcterms:created>
  <dcterms:modified xsi:type="dcterms:W3CDTF">2023-07-31T10:56:00Z</dcterms:modified>
</cp:coreProperties>
</file>